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394"/>
  </bookViews>
  <sheets>
    <sheet name="юр л" sheetId="2" r:id="rId1"/>
    <sheet name="физ л &gt;3 мес" sheetId="4" r:id="rId2"/>
  </sheets>
  <definedNames>
    <definedName name="_xlnm.Print_Area" localSheetId="0">'юр л'!$A$1:$E$19</definedName>
  </definedNames>
  <calcPr calcId="125725" refMode="R1C1"/>
</workbook>
</file>

<file path=xl/calcChain.xml><?xml version="1.0" encoding="utf-8"?>
<calcChain xmlns="http://schemas.openxmlformats.org/spreadsheetml/2006/main">
  <c r="D22" i="2"/>
  <c r="D20" i="4"/>
  <c r="E20"/>
  <c r="C20"/>
  <c r="D10" i="2"/>
  <c r="D15" s="1"/>
  <c r="D14" l="1"/>
  <c r="D13"/>
  <c r="D12"/>
  <c r="D6"/>
  <c r="A24" i="4"/>
  <c r="A12"/>
  <c r="A45" s="1"/>
  <c r="D13"/>
  <c r="E13"/>
  <c r="C13"/>
  <c r="E43"/>
  <c r="D43"/>
  <c r="C43"/>
  <c r="E41"/>
  <c r="D41"/>
  <c r="C41"/>
  <c r="E39"/>
  <c r="D39"/>
  <c r="C39"/>
  <c r="E37"/>
  <c r="D37"/>
  <c r="C37"/>
  <c r="E31"/>
  <c r="D31"/>
  <c r="C31"/>
  <c r="E29"/>
  <c r="D29"/>
  <c r="C29"/>
  <c r="E25"/>
  <c r="D25"/>
  <c r="D24" s="1"/>
  <c r="C25"/>
  <c r="E22"/>
  <c r="D22"/>
  <c r="C22"/>
  <c r="E17"/>
  <c r="D17"/>
  <c r="C17"/>
  <c r="E15"/>
  <c r="D15"/>
  <c r="C15"/>
  <c r="C12" s="1"/>
  <c r="E7"/>
  <c r="D7"/>
  <c r="C7"/>
  <c r="E4"/>
  <c r="E3" s="1"/>
  <c r="D4"/>
  <c r="D3" s="1"/>
  <c r="C4"/>
  <c r="C3" s="1"/>
  <c r="D7" i="2"/>
  <c r="C24" i="4" l="1"/>
  <c r="C45"/>
  <c r="E24"/>
  <c r="D12"/>
  <c r="D45" s="1"/>
  <c r="E12"/>
  <c r="E45" s="1"/>
  <c r="C3" i="2"/>
  <c r="D3"/>
  <c r="B3"/>
  <c r="C10"/>
  <c r="B10"/>
  <c r="B15" l="1"/>
  <c r="C15"/>
</calcChain>
</file>

<file path=xl/sharedStrings.xml><?xml version="1.0" encoding="utf-8"?>
<sst xmlns="http://schemas.openxmlformats.org/spreadsheetml/2006/main" count="87" uniqueCount="71">
  <si>
    <t>Кол-во</t>
  </si>
  <si>
    <t>Сумма погашения по графику</t>
  </si>
  <si>
    <t>Сумма погашения по факту</t>
  </si>
  <si>
    <t>Просроченная сумма</t>
  </si>
  <si>
    <t>Безвозмездная финансовая помощь РФ, поступившая в 2008г.</t>
  </si>
  <si>
    <t>Слободзея и Слободзейский район</t>
  </si>
  <si>
    <t>ООО "Абрикосовый Рай"</t>
  </si>
  <si>
    <t>ООО "Агролюкс"</t>
  </si>
  <si>
    <t>ООО "Кальвиль"</t>
  </si>
  <si>
    <t>Тирасполь</t>
  </si>
  <si>
    <t>ООО "Калиюга Плюс"</t>
  </si>
  <si>
    <t>ООО "Фирма Компромтур"</t>
  </si>
  <si>
    <t>ООО "Эко Флорамед"</t>
  </si>
  <si>
    <t>Безвозмездная финансовая помощь РФ, поступившая в 2011г.</t>
  </si>
  <si>
    <t>Рыбница и Рыбницкий район</t>
  </si>
  <si>
    <t>КФХ "Мельник А.Л."</t>
  </si>
  <si>
    <t>ООО "Пойма"</t>
  </si>
  <si>
    <t>ООО "Сельскохозяйственная фирма "Рустас" (Росток)</t>
  </si>
  <si>
    <t>Григориополь и Григориопольский район</t>
  </si>
  <si>
    <t>п.Глиное</t>
  </si>
  <si>
    <t>Погорелова Людмила Онисимовна</t>
  </si>
  <si>
    <t>Солонарь Лидия Васильевна</t>
  </si>
  <si>
    <t>Дубоссары и Дубоссарский район</t>
  </si>
  <si>
    <t>Дмитриева Людмила Дмитриевна</t>
  </si>
  <si>
    <t>Мелентиева Анжела Борисовна</t>
  </si>
  <si>
    <t>Михуца Дмитрий Георгиевич</t>
  </si>
  <si>
    <t>Яким Татьяна Григорьевна</t>
  </si>
  <si>
    <t>с.Плоть</t>
  </si>
  <si>
    <t>Бордюжа Валентин Александрович</t>
  </si>
  <si>
    <t>с.Большой Молокиш</t>
  </si>
  <si>
    <t>Слипенький Николай Григорьевич</t>
  </si>
  <si>
    <t>с.Воронково</t>
  </si>
  <si>
    <t>Васильченко Валентина Петровна</t>
  </si>
  <si>
    <t>Малай Алла Васильевна</t>
  </si>
  <si>
    <t>с.Мокра</t>
  </si>
  <si>
    <t>Чёрный Александр Михайлович</t>
  </si>
  <si>
    <t>с.Зозуляны</t>
  </si>
  <si>
    <t>Магола Валентина Александровна</t>
  </si>
  <si>
    <t>с.Карагаш</t>
  </si>
  <si>
    <t>Вакин Николай Петрович</t>
  </si>
  <si>
    <t>с.Суклея</t>
  </si>
  <si>
    <t>Балан Жанна Леонидовна</t>
  </si>
  <si>
    <t>с.Незавертайловка</t>
  </si>
  <si>
    <t>Кожухарь Надежда Григорьевна</t>
  </si>
  <si>
    <t>с.Парканы</t>
  </si>
  <si>
    <t>Добров Анатолий Иванович</t>
  </si>
  <si>
    <t>Жеков Николай Иванович</t>
  </si>
  <si>
    <t>Обручков Иван Ильич</t>
  </si>
  <si>
    <t>Петков Николай Федорович</t>
  </si>
  <si>
    <t>Черниченко Игорь Григорьевич</t>
  </si>
  <si>
    <t>с.Кицканы</t>
  </si>
  <si>
    <t>Бедрик Сергей Игоревич</t>
  </si>
  <si>
    <t>с.Коротное</t>
  </si>
  <si>
    <t>Васильев Сергей Петрович</t>
  </si>
  <si>
    <t>с.Терновка</t>
  </si>
  <si>
    <t>Плешкан Елена Николаевна</t>
  </si>
  <si>
    <t>Финик Сергей Александрович</t>
  </si>
  <si>
    <t>ИТОГО:</t>
  </si>
  <si>
    <t>Примечание</t>
  </si>
  <si>
    <t>суд</t>
  </si>
  <si>
    <t>Задолженность по погашению беспроцентных займов (кредитов)
хозяйствующими субъектами по состоянию на 31 декабря 2015 года</t>
  </si>
  <si>
    <t>Наименование</t>
  </si>
  <si>
    <t>ведется исполнительное производство в пользу Банка с/х</t>
  </si>
  <si>
    <t xml:space="preserve">ведут переговоры с инвестором, обязуются погасить </t>
  </si>
  <si>
    <t xml:space="preserve">ведется исполнительное производство </t>
  </si>
  <si>
    <t xml:space="preserve">ведут переговоры с партнерами, обязуются погасить </t>
  </si>
  <si>
    <t>в соответствии с решением НС будует составлен график погашения задолженности</t>
  </si>
  <si>
    <t>Заемшик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</si>
  <si>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2015 года</t>
  </si>
  <si>
    <t>ведут переговоры с инвесторами по изысканию средств для погашения задолженности</t>
  </si>
  <si>
    <t>умерла</t>
  </si>
</sst>
</file>

<file path=xl/styles.xml><?xml version="1.0" encoding="utf-8"?>
<styleSheet xmlns="http://schemas.openxmlformats.org/spreadsheetml/2006/main">
  <numFmts count="3">
    <numFmt numFmtId="164" formatCode="#,##0.00;[Red]\-#,##0.00"/>
    <numFmt numFmtId="165" formatCode="0.00;[Red]\-0.00"/>
    <numFmt numFmtId="166" formatCode="#,##0.00_ ;[Red]\-#,##0.00\ "/>
  </numFmts>
  <fonts count="6">
    <font>
      <sz val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DFDF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164" fontId="2" fillId="4" borderId="4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left"/>
    </xf>
    <xf numFmtId="164" fontId="1" fillId="2" borderId="2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164" fontId="1" fillId="2" borderId="4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4" borderId="2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5"/>
    </xf>
    <xf numFmtId="0" fontId="3" fillId="2" borderId="2" xfId="0" applyFont="1" applyFill="1" applyBorder="1" applyAlignment="1">
      <alignment horizontal="left" vertical="center" wrapText="1" indent="3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6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/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3"/>
    </xf>
    <xf numFmtId="0" fontId="5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23"/>
  <sheetViews>
    <sheetView tabSelected="1" view="pageBreakPreview" topLeftCell="A7" zoomScale="85" zoomScaleNormal="100" zoomScaleSheetLayoutView="85" workbookViewId="0">
      <selection activeCell="E8" sqref="E8"/>
    </sheetView>
  </sheetViews>
  <sheetFormatPr defaultColWidth="10.1640625" defaultRowHeight="11.45" customHeight="1" outlineLevelRow="3"/>
  <cols>
    <col min="1" max="1" width="46.5" style="28" customWidth="1"/>
    <col min="2" max="4" width="22" style="28" customWidth="1"/>
    <col min="5" max="5" width="22.83203125" style="38" customWidth="1"/>
    <col min="6" max="16384" width="10.1640625" style="29"/>
  </cols>
  <sheetData>
    <row r="1" spans="1:5" ht="55.5" customHeight="1">
      <c r="A1" s="47" t="s">
        <v>60</v>
      </c>
      <c r="B1" s="47"/>
      <c r="C1" s="47"/>
      <c r="D1" s="47"/>
      <c r="E1" s="47"/>
    </row>
    <row r="2" spans="1:5" s="34" customFormat="1" ht="54" customHeight="1">
      <c r="A2" s="24" t="s">
        <v>61</v>
      </c>
      <c r="B2" s="33" t="s">
        <v>1</v>
      </c>
      <c r="C2" s="33" t="s">
        <v>2</v>
      </c>
      <c r="D2" s="33" t="s">
        <v>3</v>
      </c>
      <c r="E2" s="24" t="s">
        <v>58</v>
      </c>
    </row>
    <row r="3" spans="1:5" s="32" customFormat="1" ht="31.5">
      <c r="A3" s="30" t="s">
        <v>4</v>
      </c>
      <c r="B3" s="31">
        <f>SUM(B4:B9)</f>
        <v>28137311</v>
      </c>
      <c r="C3" s="31">
        <f t="shared" ref="C3:D3" si="0">SUM(C4:C9)</f>
        <v>10319959.539999999</v>
      </c>
      <c r="D3" s="31">
        <f t="shared" si="0"/>
        <v>15463751.460000001</v>
      </c>
      <c r="E3" s="36"/>
    </row>
    <row r="4" spans="1:5" s="25" customFormat="1" ht="66" customHeight="1" outlineLevel="3">
      <c r="A4" s="35" t="s">
        <v>6</v>
      </c>
      <c r="B4" s="26">
        <v>5662540</v>
      </c>
      <c r="C4" s="26">
        <v>1488132</v>
      </c>
      <c r="D4" s="26">
        <v>4174408</v>
      </c>
      <c r="E4" s="37" t="s">
        <v>62</v>
      </c>
    </row>
    <row r="5" spans="1:5" s="25" customFormat="1" ht="68.25" customHeight="1" outlineLevel="3">
      <c r="A5" s="35" t="s">
        <v>7</v>
      </c>
      <c r="B5" s="26">
        <v>1978596</v>
      </c>
      <c r="C5" s="26">
        <v>756522</v>
      </c>
      <c r="D5" s="26">
        <v>1222074</v>
      </c>
      <c r="E5" s="37" t="s">
        <v>63</v>
      </c>
    </row>
    <row r="6" spans="1:5" s="25" customFormat="1" ht="99" customHeight="1" outlineLevel="3">
      <c r="A6" s="35" t="s">
        <v>8</v>
      </c>
      <c r="B6" s="26">
        <v>4236480</v>
      </c>
      <c r="C6" s="26">
        <v>235360</v>
      </c>
      <c r="D6" s="26">
        <f>4001120-2353600</f>
        <v>1647520</v>
      </c>
      <c r="E6" s="37" t="s">
        <v>69</v>
      </c>
    </row>
    <row r="7" spans="1:5" s="25" customFormat="1" ht="50.25" customHeight="1" outlineLevel="3">
      <c r="A7" s="35" t="s">
        <v>10</v>
      </c>
      <c r="B7" s="26">
        <v>10502350</v>
      </c>
      <c r="C7" s="26">
        <v>7032020</v>
      </c>
      <c r="D7" s="26">
        <f>B7-C7</f>
        <v>3470330</v>
      </c>
      <c r="E7" s="37" t="s">
        <v>64</v>
      </c>
    </row>
    <row r="8" spans="1:5" s="25" customFormat="1" ht="49.5" customHeight="1" outlineLevel="3">
      <c r="A8" s="35" t="s">
        <v>11</v>
      </c>
      <c r="B8" s="26">
        <v>4173784</v>
      </c>
      <c r="C8" s="27"/>
      <c r="D8" s="26">
        <v>4173784</v>
      </c>
      <c r="E8" s="37" t="s">
        <v>64</v>
      </c>
    </row>
    <row r="9" spans="1:5" s="25" customFormat="1" ht="66.75" customHeight="1" outlineLevel="3">
      <c r="A9" s="35" t="s">
        <v>12</v>
      </c>
      <c r="B9" s="26">
        <v>1583561</v>
      </c>
      <c r="C9" s="26">
        <v>807925.54</v>
      </c>
      <c r="D9" s="26">
        <v>775635.46</v>
      </c>
      <c r="E9" s="37" t="s">
        <v>65</v>
      </c>
    </row>
    <row r="10" spans="1:5" s="32" customFormat="1" ht="31.5">
      <c r="A10" s="30" t="s">
        <v>13</v>
      </c>
      <c r="B10" s="31">
        <f>SUM(B11:B14)</f>
        <v>25994922</v>
      </c>
      <c r="C10" s="31">
        <f t="shared" ref="C10" si="1">SUM(C11:C14)</f>
        <v>20327208.449999999</v>
      </c>
      <c r="D10" s="31">
        <f>SUM(D11:D14)</f>
        <v>3562963.55</v>
      </c>
      <c r="E10" s="36"/>
    </row>
    <row r="11" spans="1:5" s="25" customFormat="1" ht="15.75" outlineLevel="3">
      <c r="A11" s="35" t="s">
        <v>15</v>
      </c>
      <c r="B11" s="26">
        <v>473400</v>
      </c>
      <c r="C11" s="26">
        <v>110460</v>
      </c>
      <c r="D11" s="26">
        <v>124830</v>
      </c>
      <c r="E11" s="37"/>
    </row>
    <row r="12" spans="1:5" s="25" customFormat="1" ht="99.75" customHeight="1" outlineLevel="3">
      <c r="A12" s="35" t="s">
        <v>8</v>
      </c>
      <c r="B12" s="26">
        <v>8829216</v>
      </c>
      <c r="C12" s="26">
        <v>5870956</v>
      </c>
      <c r="D12" s="26">
        <f>2958260-1379565</f>
        <v>1578695</v>
      </c>
      <c r="E12" s="37" t="s">
        <v>69</v>
      </c>
    </row>
    <row r="13" spans="1:5" s="25" customFormat="1" ht="84.75" customHeight="1" outlineLevel="3">
      <c r="A13" s="35" t="s">
        <v>16</v>
      </c>
      <c r="B13" s="26">
        <v>2420306</v>
      </c>
      <c r="C13" s="26">
        <v>1783285.86</v>
      </c>
      <c r="D13" s="26">
        <f>637020.14-327075</f>
        <v>309945.14</v>
      </c>
      <c r="E13" s="37" t="s">
        <v>66</v>
      </c>
    </row>
    <row r="14" spans="1:5" s="25" customFormat="1" ht="83.25" customHeight="1" outlineLevel="3">
      <c r="A14" s="35" t="s">
        <v>17</v>
      </c>
      <c r="B14" s="26">
        <v>14272000</v>
      </c>
      <c r="C14" s="26">
        <v>12562506.59</v>
      </c>
      <c r="D14" s="26">
        <f>1709493.41-160000</f>
        <v>1549493.41</v>
      </c>
      <c r="E14" s="37" t="s">
        <v>66</v>
      </c>
    </row>
    <row r="15" spans="1:5" s="32" customFormat="1" ht="15.75">
      <c r="A15" s="30" t="s">
        <v>57</v>
      </c>
      <c r="B15" s="31">
        <f>B3+B10</f>
        <v>54132233</v>
      </c>
      <c r="C15" s="31">
        <f t="shared" ref="C15" si="2">C3+C10</f>
        <v>30647167.989999998</v>
      </c>
      <c r="D15" s="31">
        <f>D3+D10</f>
        <v>19026715.010000002</v>
      </c>
      <c r="E15" s="36"/>
    </row>
    <row r="16" spans="1:5" ht="15.75"/>
    <row r="22" spans="4:4" ht="16.5" customHeight="1">
      <c r="D22" s="46">
        <f>D10+D6+D4</f>
        <v>9384891.5500000007</v>
      </c>
    </row>
    <row r="23" spans="4:4" ht="11.45" customHeight="1">
      <c r="D23" s="45"/>
    </row>
  </sheetData>
  <mergeCells count="1">
    <mergeCell ref="A1:E1"/>
  </mergeCells>
  <pageMargins left="0.39370078740157483" right="0.39370078740157483" top="0.57999999999999996" bottom="0.55000000000000004" header="0.51181102362204722" footer="0.51181102362204722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F45"/>
  <sheetViews>
    <sheetView view="pageBreakPreview" zoomScale="115" zoomScaleNormal="100" zoomScaleSheetLayoutView="115" workbookViewId="0">
      <selection sqref="A1:F1"/>
    </sheetView>
  </sheetViews>
  <sheetFormatPr defaultColWidth="10.1640625" defaultRowHeight="11.45" customHeight="1" outlineLevelRow="4"/>
  <cols>
    <col min="1" max="1" width="8.33203125" style="41" customWidth="1"/>
    <col min="2" max="2" width="46.83203125" style="12" customWidth="1"/>
    <col min="3" max="3" width="15.33203125" style="12" customWidth="1"/>
    <col min="4" max="4" width="15.5" style="12" customWidth="1"/>
    <col min="5" max="5" width="15.6640625" style="12" customWidth="1"/>
    <col min="6" max="6" width="17.6640625" style="20" customWidth="1"/>
    <col min="7" max="16384" width="10.1640625" style="13"/>
  </cols>
  <sheetData>
    <row r="1" spans="1:6" s="3" customFormat="1" ht="54.75" customHeight="1">
      <c r="A1" s="48" t="s">
        <v>68</v>
      </c>
      <c r="B1" s="48"/>
      <c r="C1" s="48"/>
      <c r="D1" s="48"/>
      <c r="E1" s="48"/>
      <c r="F1" s="48"/>
    </row>
    <row r="2" spans="1:6" s="19" customFormat="1" ht="68.25" customHeight="1">
      <c r="A2" s="17" t="s">
        <v>0</v>
      </c>
      <c r="B2" s="18" t="s">
        <v>67</v>
      </c>
      <c r="C2" s="39" t="s">
        <v>1</v>
      </c>
      <c r="D2" s="39" t="s">
        <v>2</v>
      </c>
      <c r="E2" s="40" t="s">
        <v>3</v>
      </c>
      <c r="F2" s="39" t="s">
        <v>58</v>
      </c>
    </row>
    <row r="3" spans="1:6" s="5" customFormat="1" ht="12" customHeight="1" outlineLevel="2">
      <c r="A3" s="42">
        <v>2</v>
      </c>
      <c r="B3" s="14" t="s">
        <v>18</v>
      </c>
      <c r="C3" s="2">
        <f>C4</f>
        <v>17920</v>
      </c>
      <c r="D3" s="2">
        <f t="shared" ref="D3:E3" si="0">D4</f>
        <v>12418.9</v>
      </c>
      <c r="E3" s="2">
        <f t="shared" si="0"/>
        <v>5501.1</v>
      </c>
      <c r="F3" s="21"/>
    </row>
    <row r="4" spans="1:6" s="9" customFormat="1" ht="12" customHeight="1" outlineLevel="3">
      <c r="A4" s="43">
        <v>2</v>
      </c>
      <c r="B4" s="16" t="s">
        <v>19</v>
      </c>
      <c r="C4" s="7">
        <f>C5+C6</f>
        <v>17920</v>
      </c>
      <c r="D4" s="7">
        <f t="shared" ref="D4:E4" si="1">D5+D6</f>
        <v>12418.9</v>
      </c>
      <c r="E4" s="8">
        <f t="shared" si="1"/>
        <v>5501.1</v>
      </c>
      <c r="F4" s="23"/>
    </row>
    <row r="5" spans="1:6" s="3" customFormat="1" ht="12" customHeight="1" outlineLevel="4">
      <c r="A5" s="44"/>
      <c r="B5" s="15" t="s">
        <v>20</v>
      </c>
      <c r="C5" s="6">
        <v>10000</v>
      </c>
      <c r="D5" s="6">
        <v>8248.9</v>
      </c>
      <c r="E5" s="10">
        <v>1751.1</v>
      </c>
      <c r="F5" s="22" t="s">
        <v>59</v>
      </c>
    </row>
    <row r="6" spans="1:6" s="3" customFormat="1" ht="12" customHeight="1" outlineLevel="4">
      <c r="A6" s="44"/>
      <c r="B6" s="15" t="s">
        <v>21</v>
      </c>
      <c r="C6" s="6">
        <v>7920</v>
      </c>
      <c r="D6" s="6">
        <v>4170</v>
      </c>
      <c r="E6" s="10">
        <v>3750</v>
      </c>
      <c r="F6" s="22" t="s">
        <v>59</v>
      </c>
    </row>
    <row r="7" spans="1:6" s="5" customFormat="1" ht="12" customHeight="1" outlineLevel="2">
      <c r="A7" s="42">
        <v>4</v>
      </c>
      <c r="B7" s="14" t="s">
        <v>22</v>
      </c>
      <c r="C7" s="2">
        <f>SUM(C8:C11)</f>
        <v>20850</v>
      </c>
      <c r="D7" s="2">
        <f>SUM(D8:D11)</f>
        <v>13542</v>
      </c>
      <c r="E7" s="4">
        <f>SUM(E8:E11)</f>
        <v>7308</v>
      </c>
      <c r="F7" s="21"/>
    </row>
    <row r="8" spans="1:6" s="3" customFormat="1" ht="12" customHeight="1" outlineLevel="4">
      <c r="A8" s="44"/>
      <c r="B8" s="15" t="s">
        <v>23</v>
      </c>
      <c r="C8" s="6">
        <v>5838</v>
      </c>
      <c r="D8" s="6">
        <v>4836</v>
      </c>
      <c r="E8" s="10">
        <v>1002</v>
      </c>
      <c r="F8" s="22"/>
    </row>
    <row r="9" spans="1:6" s="3" customFormat="1" ht="12" customHeight="1" outlineLevel="4">
      <c r="A9" s="44"/>
      <c r="B9" s="15" t="s">
        <v>24</v>
      </c>
      <c r="C9" s="6">
        <v>5004</v>
      </c>
      <c r="D9" s="6">
        <v>2919</v>
      </c>
      <c r="E9" s="10">
        <v>2085</v>
      </c>
      <c r="F9" s="22"/>
    </row>
    <row r="10" spans="1:6" s="3" customFormat="1" ht="12" customHeight="1" outlineLevel="4">
      <c r="A10" s="44"/>
      <c r="B10" s="15" t="s">
        <v>25</v>
      </c>
      <c r="C10" s="6">
        <v>5004</v>
      </c>
      <c r="D10" s="6">
        <v>2034</v>
      </c>
      <c r="E10" s="10">
        <v>2970</v>
      </c>
      <c r="F10" s="22" t="s">
        <v>59</v>
      </c>
    </row>
    <row r="11" spans="1:6" s="3" customFormat="1" ht="12" customHeight="1" outlineLevel="4">
      <c r="A11" s="44"/>
      <c r="B11" s="15" t="s">
        <v>26</v>
      </c>
      <c r="C11" s="6">
        <v>5004</v>
      </c>
      <c r="D11" s="6">
        <v>3753</v>
      </c>
      <c r="E11" s="10">
        <v>1251</v>
      </c>
      <c r="F11" s="22"/>
    </row>
    <row r="12" spans="1:6" s="5" customFormat="1" ht="12" customHeight="1" outlineLevel="2">
      <c r="A12" s="42">
        <f>SUM(A13:A23)</f>
        <v>6</v>
      </c>
      <c r="B12" s="14" t="s">
        <v>14</v>
      </c>
      <c r="C12" s="2">
        <f>C13+C15+C17+C20+C22</f>
        <v>42932</v>
      </c>
      <c r="D12" s="2">
        <f>D13+D15+D17+D20+D22</f>
        <v>33234</v>
      </c>
      <c r="E12" s="2">
        <f>E13+E15+E17+E20+E22</f>
        <v>9698</v>
      </c>
      <c r="F12" s="21"/>
    </row>
    <row r="13" spans="1:6" s="9" customFormat="1" ht="12" customHeight="1" outlineLevel="3">
      <c r="A13" s="43">
        <v>1</v>
      </c>
      <c r="B13" s="16" t="s">
        <v>27</v>
      </c>
      <c r="C13" s="7">
        <f>C14</f>
        <v>10000</v>
      </c>
      <c r="D13" s="7">
        <f t="shared" ref="D13:E13" si="2">D14</f>
        <v>8975</v>
      </c>
      <c r="E13" s="7">
        <f t="shared" si="2"/>
        <v>1025</v>
      </c>
      <c r="F13" s="23"/>
    </row>
    <row r="14" spans="1:6" s="3" customFormat="1" ht="12" customHeight="1" outlineLevel="4">
      <c r="A14" s="44"/>
      <c r="B14" s="15" t="s">
        <v>28</v>
      </c>
      <c r="C14" s="6">
        <v>10000</v>
      </c>
      <c r="D14" s="6">
        <v>8975</v>
      </c>
      <c r="E14" s="10">
        <v>1025</v>
      </c>
      <c r="F14" s="22" t="s">
        <v>59</v>
      </c>
    </row>
    <row r="15" spans="1:6" s="9" customFormat="1" ht="12" customHeight="1" outlineLevel="3">
      <c r="A15" s="43">
        <v>1</v>
      </c>
      <c r="B15" s="16" t="s">
        <v>29</v>
      </c>
      <c r="C15" s="7">
        <f>C16</f>
        <v>3336</v>
      </c>
      <c r="D15" s="7">
        <f t="shared" ref="D15:E15" si="3">D16</f>
        <v>1669</v>
      </c>
      <c r="E15" s="8">
        <f t="shared" si="3"/>
        <v>1667</v>
      </c>
      <c r="F15" s="23"/>
    </row>
    <row r="16" spans="1:6" s="3" customFormat="1" ht="12" customHeight="1" outlineLevel="4">
      <c r="A16" s="44"/>
      <c r="B16" s="15" t="s">
        <v>30</v>
      </c>
      <c r="C16" s="6">
        <v>3336</v>
      </c>
      <c r="D16" s="6">
        <v>1669</v>
      </c>
      <c r="E16" s="10">
        <v>1667</v>
      </c>
      <c r="F16" s="22"/>
    </row>
    <row r="17" spans="1:6" s="9" customFormat="1" ht="12" customHeight="1" outlineLevel="3">
      <c r="A17" s="43">
        <v>2</v>
      </c>
      <c r="B17" s="16" t="s">
        <v>31</v>
      </c>
      <c r="C17" s="7">
        <f>SUM(C18:C19)</f>
        <v>15838</v>
      </c>
      <c r="D17" s="7">
        <f>SUM(D18:D19)</f>
        <v>11256</v>
      </c>
      <c r="E17" s="8">
        <f>SUM(E18:E19)</f>
        <v>4582</v>
      </c>
      <c r="F17" s="23"/>
    </row>
    <row r="18" spans="1:6" s="3" customFormat="1" ht="12" customHeight="1" outlineLevel="4">
      <c r="A18" s="44"/>
      <c r="B18" s="15" t="s">
        <v>32</v>
      </c>
      <c r="C18" s="6">
        <v>10000</v>
      </c>
      <c r="D18" s="6">
        <v>7920</v>
      </c>
      <c r="E18" s="10">
        <v>2080</v>
      </c>
      <c r="F18" s="22" t="s">
        <v>70</v>
      </c>
    </row>
    <row r="19" spans="1:6" s="3" customFormat="1" ht="12" customHeight="1" outlineLevel="4">
      <c r="A19" s="44"/>
      <c r="B19" s="15" t="s">
        <v>33</v>
      </c>
      <c r="C19" s="6">
        <v>5838</v>
      </c>
      <c r="D19" s="6">
        <v>3336</v>
      </c>
      <c r="E19" s="10">
        <v>2502</v>
      </c>
      <c r="F19" s="22"/>
    </row>
    <row r="20" spans="1:6" s="9" customFormat="1" ht="12" customHeight="1" outlineLevel="3">
      <c r="A20" s="43">
        <v>1</v>
      </c>
      <c r="B20" s="16" t="s">
        <v>34</v>
      </c>
      <c r="C20" s="7">
        <f>C21</f>
        <v>7920</v>
      </c>
      <c r="D20" s="7">
        <f t="shared" ref="D20:E20" si="4">D21</f>
        <v>6747</v>
      </c>
      <c r="E20" s="7">
        <f t="shared" si="4"/>
        <v>1173</v>
      </c>
      <c r="F20" s="23"/>
    </row>
    <row r="21" spans="1:6" s="3" customFormat="1" ht="12" customHeight="1" outlineLevel="4">
      <c r="A21" s="44"/>
      <c r="B21" s="15" t="s">
        <v>35</v>
      </c>
      <c r="C21" s="6">
        <v>7920</v>
      </c>
      <c r="D21" s="6">
        <v>6747</v>
      </c>
      <c r="E21" s="10">
        <v>1173</v>
      </c>
      <c r="F21" s="22"/>
    </row>
    <row r="22" spans="1:6" s="9" customFormat="1" ht="12" customHeight="1" outlineLevel="3">
      <c r="A22" s="43">
        <v>1</v>
      </c>
      <c r="B22" s="16" t="s">
        <v>36</v>
      </c>
      <c r="C22" s="7">
        <f>C23</f>
        <v>5838</v>
      </c>
      <c r="D22" s="7">
        <f t="shared" ref="D22:E22" si="5">D23</f>
        <v>4587</v>
      </c>
      <c r="E22" s="8">
        <f t="shared" si="5"/>
        <v>1251</v>
      </c>
      <c r="F22" s="23"/>
    </row>
    <row r="23" spans="1:6" s="3" customFormat="1" ht="12" customHeight="1" outlineLevel="4">
      <c r="A23" s="44"/>
      <c r="B23" s="15" t="s">
        <v>37</v>
      </c>
      <c r="C23" s="6">
        <v>5838</v>
      </c>
      <c r="D23" s="6">
        <v>4587</v>
      </c>
      <c r="E23" s="10">
        <v>1251</v>
      </c>
      <c r="F23" s="22"/>
    </row>
    <row r="24" spans="1:6" s="5" customFormat="1" ht="12" customHeight="1" outlineLevel="2">
      <c r="A24" s="42">
        <f>SUM(A25:A42)</f>
        <v>11</v>
      </c>
      <c r="B24" s="14" t="s">
        <v>5</v>
      </c>
      <c r="C24" s="2">
        <f>C25+C27+C29+C31+C37+C39+C41</f>
        <v>87116</v>
      </c>
      <c r="D24" s="2">
        <f t="shared" ref="D24:E24" si="6">D25+D27+D29+D31+D37+D39+D41</f>
        <v>55565.72</v>
      </c>
      <c r="E24" s="2">
        <f t="shared" si="6"/>
        <v>31550.28</v>
      </c>
      <c r="F24" s="21"/>
    </row>
    <row r="25" spans="1:6" s="9" customFormat="1" ht="12" customHeight="1" outlineLevel="3">
      <c r="A25" s="43">
        <v>1</v>
      </c>
      <c r="B25" s="16" t="s">
        <v>38</v>
      </c>
      <c r="C25" s="7">
        <f>C26</f>
        <v>8336</v>
      </c>
      <c r="D25" s="7">
        <f t="shared" ref="D25:E25" si="7">D26</f>
        <v>7300</v>
      </c>
      <c r="E25" s="8">
        <f t="shared" si="7"/>
        <v>1036</v>
      </c>
      <c r="F25" s="23"/>
    </row>
    <row r="26" spans="1:6" s="3" customFormat="1" ht="12" customHeight="1" outlineLevel="4">
      <c r="A26" s="44"/>
      <c r="B26" s="15" t="s">
        <v>39</v>
      </c>
      <c r="C26" s="6">
        <v>8336</v>
      </c>
      <c r="D26" s="6">
        <v>7300</v>
      </c>
      <c r="E26" s="10">
        <v>1036</v>
      </c>
      <c r="F26" s="22"/>
    </row>
    <row r="27" spans="1:6" s="9" customFormat="1" ht="12" customHeight="1" outlineLevel="3">
      <c r="A27" s="43">
        <v>1</v>
      </c>
      <c r="B27" s="16" t="s">
        <v>40</v>
      </c>
      <c r="C27" s="7">
        <v>5838</v>
      </c>
      <c r="D27" s="7">
        <v>4800</v>
      </c>
      <c r="E27" s="8">
        <v>1038</v>
      </c>
      <c r="F27" s="23"/>
    </row>
    <row r="28" spans="1:6" s="3" customFormat="1" ht="12" customHeight="1" outlineLevel="4">
      <c r="A28" s="44"/>
      <c r="B28" s="15" t="s">
        <v>41</v>
      </c>
      <c r="C28" s="6">
        <v>5838</v>
      </c>
      <c r="D28" s="6">
        <v>4800</v>
      </c>
      <c r="E28" s="10">
        <v>1038</v>
      </c>
      <c r="F28" s="22"/>
    </row>
    <row r="29" spans="1:6" s="9" customFormat="1" ht="12" customHeight="1" outlineLevel="3">
      <c r="A29" s="43">
        <v>1</v>
      </c>
      <c r="B29" s="16" t="s">
        <v>42</v>
      </c>
      <c r="C29" s="7">
        <f>C30</f>
        <v>7920</v>
      </c>
      <c r="D29" s="7">
        <f t="shared" ref="D29:E29" si="8">D30</f>
        <v>6255</v>
      </c>
      <c r="E29" s="8">
        <f t="shared" si="8"/>
        <v>1665</v>
      </c>
      <c r="F29" s="23"/>
    </row>
    <row r="30" spans="1:6" s="3" customFormat="1" ht="12" customHeight="1" outlineLevel="4">
      <c r="A30" s="44"/>
      <c r="B30" s="15" t="s">
        <v>43</v>
      </c>
      <c r="C30" s="6">
        <v>7920</v>
      </c>
      <c r="D30" s="6">
        <v>6255</v>
      </c>
      <c r="E30" s="10">
        <v>1665</v>
      </c>
      <c r="F30" s="22"/>
    </row>
    <row r="31" spans="1:6" s="9" customFormat="1" ht="12" customHeight="1" outlineLevel="3">
      <c r="A31" s="43">
        <v>5</v>
      </c>
      <c r="B31" s="16" t="s">
        <v>44</v>
      </c>
      <c r="C31" s="7">
        <f>SUM(C32:C36)</f>
        <v>39598</v>
      </c>
      <c r="D31" s="7">
        <f>SUM(D32:D36)</f>
        <v>19599</v>
      </c>
      <c r="E31" s="8">
        <f>SUM(E32:E36)</f>
        <v>19999</v>
      </c>
      <c r="F31" s="23"/>
    </row>
    <row r="32" spans="1:6" s="3" customFormat="1" ht="12" customHeight="1" outlineLevel="4">
      <c r="A32" s="44"/>
      <c r="B32" s="15" t="s">
        <v>45</v>
      </c>
      <c r="C32" s="6">
        <v>7920</v>
      </c>
      <c r="D32" s="6">
        <v>6255</v>
      </c>
      <c r="E32" s="10">
        <v>1665</v>
      </c>
      <c r="F32" s="22"/>
    </row>
    <row r="33" spans="1:6" s="3" customFormat="1" ht="12" customHeight="1" outlineLevel="4">
      <c r="A33" s="44"/>
      <c r="B33" s="15" t="s">
        <v>46</v>
      </c>
      <c r="C33" s="6">
        <v>10000</v>
      </c>
      <c r="D33" s="6">
        <v>2085</v>
      </c>
      <c r="E33" s="10">
        <v>7915</v>
      </c>
      <c r="F33" s="22" t="s">
        <v>59</v>
      </c>
    </row>
    <row r="34" spans="1:6" s="3" customFormat="1" ht="12" customHeight="1" outlineLevel="4">
      <c r="A34" s="44"/>
      <c r="B34" s="15" t="s">
        <v>47</v>
      </c>
      <c r="C34" s="6">
        <v>7920</v>
      </c>
      <c r="D34" s="6">
        <v>6672</v>
      </c>
      <c r="E34" s="10">
        <v>1248</v>
      </c>
      <c r="F34" s="22"/>
    </row>
    <row r="35" spans="1:6" s="3" customFormat="1" ht="12" customHeight="1" outlineLevel="4">
      <c r="A35" s="44"/>
      <c r="B35" s="15" t="s">
        <v>48</v>
      </c>
      <c r="C35" s="6">
        <v>5838</v>
      </c>
      <c r="D35" s="6">
        <v>3753</v>
      </c>
      <c r="E35" s="10">
        <v>2085</v>
      </c>
      <c r="F35" s="22"/>
    </row>
    <row r="36" spans="1:6" s="3" customFormat="1" ht="12" customHeight="1" outlineLevel="4">
      <c r="A36" s="44"/>
      <c r="B36" s="15" t="s">
        <v>49</v>
      </c>
      <c r="C36" s="6">
        <v>7920</v>
      </c>
      <c r="D36" s="11">
        <v>834</v>
      </c>
      <c r="E36" s="10">
        <v>7086</v>
      </c>
      <c r="F36" s="22" t="s">
        <v>59</v>
      </c>
    </row>
    <row r="37" spans="1:6" s="9" customFormat="1" ht="12" customHeight="1" outlineLevel="3">
      <c r="A37" s="43">
        <v>1</v>
      </c>
      <c r="B37" s="16" t="s">
        <v>50</v>
      </c>
      <c r="C37" s="7">
        <f>C38</f>
        <v>7504</v>
      </c>
      <c r="D37" s="7">
        <f t="shared" ref="D37:E37" si="9">D38</f>
        <v>3042</v>
      </c>
      <c r="E37" s="8">
        <f t="shared" si="9"/>
        <v>4462</v>
      </c>
      <c r="F37" s="23"/>
    </row>
    <row r="38" spans="1:6" s="3" customFormat="1" ht="12" customHeight="1" outlineLevel="4">
      <c r="A38" s="44"/>
      <c r="B38" s="15" t="s">
        <v>51</v>
      </c>
      <c r="C38" s="6">
        <v>7504</v>
      </c>
      <c r="D38" s="6">
        <v>3042</v>
      </c>
      <c r="E38" s="10">
        <v>4462</v>
      </c>
      <c r="F38" s="22" t="s">
        <v>59</v>
      </c>
    </row>
    <row r="39" spans="1:6" s="9" customFormat="1" ht="12" customHeight="1" outlineLevel="3">
      <c r="A39" s="43">
        <v>1</v>
      </c>
      <c r="B39" s="16" t="s">
        <v>52</v>
      </c>
      <c r="C39" s="7">
        <f>C40</f>
        <v>7920</v>
      </c>
      <c r="D39" s="7">
        <f t="shared" ref="D39:E39" si="10">D40</f>
        <v>6672</v>
      </c>
      <c r="E39" s="8">
        <f t="shared" si="10"/>
        <v>1248</v>
      </c>
      <c r="F39" s="23"/>
    </row>
    <row r="40" spans="1:6" s="3" customFormat="1" ht="12" customHeight="1" outlineLevel="4">
      <c r="A40" s="44"/>
      <c r="B40" s="15" t="s">
        <v>53</v>
      </c>
      <c r="C40" s="6">
        <v>7920</v>
      </c>
      <c r="D40" s="6">
        <v>6672</v>
      </c>
      <c r="E40" s="10">
        <v>1248</v>
      </c>
      <c r="F40" s="22"/>
    </row>
    <row r="41" spans="1:6" s="9" customFormat="1" ht="12" customHeight="1" outlineLevel="3">
      <c r="A41" s="43">
        <v>1</v>
      </c>
      <c r="B41" s="16" t="s">
        <v>54</v>
      </c>
      <c r="C41" s="7">
        <f>C42</f>
        <v>10000</v>
      </c>
      <c r="D41" s="7">
        <f t="shared" ref="D41:E41" si="11">D42</f>
        <v>7897.72</v>
      </c>
      <c r="E41" s="8">
        <f t="shared" si="11"/>
        <v>2102.2800000000002</v>
      </c>
      <c r="F41" s="23"/>
    </row>
    <row r="42" spans="1:6" s="3" customFormat="1" ht="12" customHeight="1" outlineLevel="4">
      <c r="A42" s="44"/>
      <c r="B42" s="15" t="s">
        <v>55</v>
      </c>
      <c r="C42" s="6">
        <v>10000</v>
      </c>
      <c r="D42" s="6">
        <v>7897.72</v>
      </c>
      <c r="E42" s="10">
        <v>2102.2800000000002</v>
      </c>
      <c r="F42" s="22" t="s">
        <v>59</v>
      </c>
    </row>
    <row r="43" spans="1:6" s="5" customFormat="1" ht="12" customHeight="1" outlineLevel="2">
      <c r="A43" s="42">
        <v>1</v>
      </c>
      <c r="B43" s="14" t="s">
        <v>9</v>
      </c>
      <c r="C43" s="2">
        <f>C44</f>
        <v>3336</v>
      </c>
      <c r="D43" s="2">
        <f t="shared" ref="D43:E43" si="12">D44</f>
        <v>1668</v>
      </c>
      <c r="E43" s="4">
        <f t="shared" si="12"/>
        <v>1668</v>
      </c>
      <c r="F43" s="21"/>
    </row>
    <row r="44" spans="1:6" s="3" customFormat="1" ht="12" customHeight="1" outlineLevel="4">
      <c r="A44" s="44"/>
      <c r="B44" s="15" t="s">
        <v>56</v>
      </c>
      <c r="C44" s="6">
        <v>3336</v>
      </c>
      <c r="D44" s="6">
        <v>1668</v>
      </c>
      <c r="E44" s="10">
        <v>1668</v>
      </c>
      <c r="F44" s="22"/>
    </row>
    <row r="45" spans="1:6" s="5" customFormat="1" ht="12.95" customHeight="1">
      <c r="A45" s="42">
        <f>A3+A7+A12+A24+A43</f>
        <v>24</v>
      </c>
      <c r="B45" s="1" t="s">
        <v>57</v>
      </c>
      <c r="C45" s="2">
        <f>C3+C7+C12+C24+C43</f>
        <v>172154</v>
      </c>
      <c r="D45" s="2">
        <f>D3+D7+D12+D24+D43</f>
        <v>116428.62</v>
      </c>
      <c r="E45" s="2">
        <f>E3+E7+E12+E24+E43</f>
        <v>55725.38</v>
      </c>
      <c r="F45" s="21"/>
    </row>
  </sheetData>
  <mergeCells count="1">
    <mergeCell ref="A1:F1"/>
  </mergeCells>
  <pageMargins left="0.55000000000000004" right="0.49" top="0.51" bottom="0.49" header="0.5" footer="0.5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юр л</vt:lpstr>
      <vt:lpstr>физ л &gt;3 мес</vt:lpstr>
      <vt:lpstr>'юр 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fgr13</cp:lastModifiedBy>
  <cp:lastPrinted>2016-04-11T12:06:57Z</cp:lastPrinted>
  <dcterms:created xsi:type="dcterms:W3CDTF">2016-01-14T09:27:02Z</dcterms:created>
  <dcterms:modified xsi:type="dcterms:W3CDTF">2016-04-11T12:31:27Z</dcterms:modified>
</cp:coreProperties>
</file>