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2195" windowHeight="11760" tabRatio="318" activeTab="1"/>
  </bookViews>
  <sheets>
    <sheet name="юр л" sheetId="2" r:id="rId1"/>
    <sheet name="физ л &gt; 3 мес" sheetId="4" r:id="rId2"/>
  </sheets>
  <definedNames>
    <definedName name="_xlnm.Print_Area" localSheetId="0">'юр л'!$A$1:$E$23</definedName>
  </definedNames>
  <calcPr calcId="125725" refMode="R1C1"/>
</workbook>
</file>

<file path=xl/calcChain.xml><?xml version="1.0" encoding="utf-8"?>
<calcChain xmlns="http://schemas.openxmlformats.org/spreadsheetml/2006/main">
  <c r="E24" i="4"/>
  <c r="D4"/>
  <c r="E4"/>
  <c r="C4"/>
  <c r="D19"/>
  <c r="E19"/>
  <c r="C19"/>
  <c r="D17"/>
  <c r="E17"/>
  <c r="C17"/>
  <c r="D15"/>
  <c r="E15"/>
  <c r="C15"/>
  <c r="D13"/>
  <c r="E13"/>
  <c r="C13"/>
  <c r="D11"/>
  <c r="D10" s="1"/>
  <c r="E11"/>
  <c r="C11"/>
  <c r="C10" s="1"/>
  <c r="D6"/>
  <c r="E6"/>
  <c r="C6"/>
  <c r="A21"/>
  <c r="B11" i="2"/>
  <c r="B9" s="1"/>
  <c r="B6"/>
  <c r="E11"/>
  <c r="D11"/>
  <c r="D9" s="1"/>
  <c r="C11"/>
  <c r="E10" i="4" l="1"/>
  <c r="E21" s="1"/>
  <c r="C21"/>
  <c r="D21"/>
  <c r="E9" i="2"/>
  <c r="E21" s="1"/>
  <c r="C9"/>
  <c r="C21" s="1"/>
  <c r="B21"/>
  <c r="D6"/>
  <c r="D21" l="1"/>
</calcChain>
</file>

<file path=xl/sharedStrings.xml><?xml version="1.0" encoding="utf-8"?>
<sst xmlns="http://schemas.openxmlformats.org/spreadsheetml/2006/main" count="57" uniqueCount="49">
  <si>
    <t>Кол-во</t>
  </si>
  <si>
    <t>Сумма погашения по графику</t>
  </si>
  <si>
    <t>Сумма погашения по факту</t>
  </si>
  <si>
    <t>Просроченная сумма</t>
  </si>
  <si>
    <t>ООО "Абрикосовый Рай"</t>
  </si>
  <si>
    <t>ООО "Агролюкс"</t>
  </si>
  <si>
    <t>ООО "Кальвиль"</t>
  </si>
  <si>
    <t>г.Тирасполь</t>
  </si>
  <si>
    <t>ООО "Калиюга Плюс"</t>
  </si>
  <si>
    <t>ООО "Фирма Компромтур"</t>
  </si>
  <si>
    <t>ООО "Эко Флорамед"</t>
  </si>
  <si>
    <t>КФХ "Мельник А.Л."</t>
  </si>
  <si>
    <t>ООО "Пойма"</t>
  </si>
  <si>
    <t>ДООО "Дуб"</t>
  </si>
  <si>
    <t>ООО "Юрс"</t>
  </si>
  <si>
    <t>Шапа Мария Григорьевна</t>
  </si>
  <si>
    <t>Данилова Оксана Николаевна</t>
  </si>
  <si>
    <t>Михуца Дмитрий Георгиевич</t>
  </si>
  <si>
    <t>Яким Татьяна Григорьевна</t>
  </si>
  <si>
    <t>с.Незавертайловка</t>
  </si>
  <si>
    <t>Турта Владимир Александрович</t>
  </si>
  <si>
    <t>с.Глиное</t>
  </si>
  <si>
    <t>Тодорашко Надежда Владимировна</t>
  </si>
  <si>
    <t>с.Парканы</t>
  </si>
  <si>
    <t>Обручков Иван Ильич</t>
  </si>
  <si>
    <t>с.Владимировка</t>
  </si>
  <si>
    <t>Скребников Григорий Сергеевич</t>
  </si>
  <si>
    <t>Финик Сергей Александрович</t>
  </si>
  <si>
    <t>Заемщик</t>
  </si>
  <si>
    <t>Договор № 7 от 05.12.2011г.</t>
  </si>
  <si>
    <t>Всего</t>
  </si>
  <si>
    <t>Приложение № 4</t>
  </si>
  <si>
    <t>Задолженность по погашению беспроцентных займов (кредитов)
хозяйствующими субъектами по состоянию на 31 декабря 2016 года</t>
  </si>
  <si>
    <t>Наименование</t>
  </si>
  <si>
    <t>Общая задолженность</t>
  </si>
  <si>
    <t>ЗАО "Банк сельхозразвития"</t>
  </si>
  <si>
    <t>Договор № 29 от 13.04.2012 г.</t>
  </si>
  <si>
    <t>ООО "С/х фирма "Рустас" (Росток)</t>
  </si>
  <si>
    <t>Примечание</t>
  </si>
  <si>
    <t>Григориопольский район</t>
  </si>
  <si>
    <t>Дубоссарский район</t>
  </si>
  <si>
    <t>Слободзейский район</t>
  </si>
  <si>
    <t>Приложение № 5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</si>
  <si>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2016 года</t>
  </si>
  <si>
    <t>ИТОГО</t>
  </si>
  <si>
    <t>подготовлены документы в суд</t>
  </si>
  <si>
    <t>исполнительное производство</t>
  </si>
  <si>
    <t>документы в суде</t>
  </si>
  <si>
    <t>сгорел дом,
погашает частями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</si>
</sst>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#,##0.00_ ;[Red]\-#,##0.00\ "/>
  </numFmts>
  <fonts count="6">
    <font>
      <sz val="8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DFDF8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right" wrapText="1"/>
    </xf>
    <xf numFmtId="0" fontId="2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left" vertical="center" wrapText="1" indent="2"/>
    </xf>
    <xf numFmtId="164" fontId="3" fillId="0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wrapText="1"/>
    </xf>
    <xf numFmtId="165" fontId="4" fillId="3" borderId="2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/>
    <xf numFmtId="4" fontId="2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4" fillId="4" borderId="0" xfId="0" applyFont="1" applyFill="1" applyAlignment="1">
      <alignment horizontal="left"/>
    </xf>
    <xf numFmtId="164" fontId="4" fillId="4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4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164" fontId="2" fillId="0" borderId="0" xfId="0" applyNumberFormat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34"/>
  <sheetViews>
    <sheetView view="pageBreakPreview" zoomScaleNormal="85" zoomScaleSheetLayoutView="100" workbookViewId="0">
      <selection activeCell="D25" sqref="D25:D37"/>
    </sheetView>
  </sheetViews>
  <sheetFormatPr defaultColWidth="10.1640625" defaultRowHeight="11.45" customHeight="1"/>
  <cols>
    <col min="1" max="1" width="46" style="3" customWidth="1"/>
    <col min="2" max="2" width="19.5" style="3" customWidth="1"/>
    <col min="3" max="3" width="19.33203125" style="3" customWidth="1"/>
    <col min="4" max="4" width="19.5" style="3" customWidth="1"/>
    <col min="5" max="5" width="20.5" style="3" customWidth="1"/>
    <col min="6" max="16384" width="10.1640625" style="4"/>
  </cols>
  <sheetData>
    <row r="1" spans="1:5" ht="15.75">
      <c r="E1" s="9" t="s">
        <v>31</v>
      </c>
    </row>
    <row r="2" spans="1:5" s="1" customFormat="1" ht="40.5" customHeight="1">
      <c r="A2" s="42" t="s">
        <v>32</v>
      </c>
      <c r="B2" s="42"/>
      <c r="C2" s="42"/>
      <c r="D2" s="42"/>
      <c r="E2" s="42"/>
    </row>
    <row r="3" spans="1:5" s="19" customFormat="1" ht="15.75">
      <c r="A3" s="17"/>
      <c r="B3" s="17"/>
      <c r="C3" s="17"/>
      <c r="D3" s="18"/>
      <c r="E3" s="17"/>
    </row>
    <row r="4" spans="1:5" ht="53.25" customHeight="1">
      <c r="A4" s="10" t="s">
        <v>33</v>
      </c>
      <c r="B4" s="10" t="s">
        <v>1</v>
      </c>
      <c r="C4" s="10" t="s">
        <v>2</v>
      </c>
      <c r="D4" s="10" t="s">
        <v>3</v>
      </c>
      <c r="E4" s="10" t="s">
        <v>34</v>
      </c>
    </row>
    <row r="5" spans="1:5" ht="15.75">
      <c r="A5" s="8" t="s">
        <v>5</v>
      </c>
      <c r="B5" s="2">
        <v>2676924</v>
      </c>
      <c r="C5" s="2">
        <v>756522</v>
      </c>
      <c r="D5" s="2">
        <v>1920402</v>
      </c>
      <c r="E5" s="2">
        <v>2036758</v>
      </c>
    </row>
    <row r="6" spans="1:5" ht="15.75">
      <c r="A6" s="8" t="s">
        <v>8</v>
      </c>
      <c r="B6" s="2">
        <f>294209.44*9</f>
        <v>2647884.96</v>
      </c>
      <c r="C6" s="2">
        <v>0</v>
      </c>
      <c r="D6" s="2">
        <f>B6-C6</f>
        <v>2647884.96</v>
      </c>
      <c r="E6" s="2">
        <v>3470330</v>
      </c>
    </row>
    <row r="7" spans="1:5" ht="15.75">
      <c r="A7" s="8" t="s">
        <v>10</v>
      </c>
      <c r="B7" s="2">
        <v>2464577</v>
      </c>
      <c r="C7" s="2">
        <v>807925.54</v>
      </c>
      <c r="D7" s="2">
        <v>1656651.46</v>
      </c>
      <c r="E7" s="2">
        <v>2076814.46</v>
      </c>
    </row>
    <row r="8" spans="1:5" ht="15.75">
      <c r="A8" s="8" t="s">
        <v>9</v>
      </c>
      <c r="B8" s="2">
        <v>4173784</v>
      </c>
      <c r="C8" s="2">
        <v>0</v>
      </c>
      <c r="D8" s="2">
        <v>4173784</v>
      </c>
      <c r="E8" s="2">
        <v>4173784</v>
      </c>
    </row>
    <row r="9" spans="1:5" ht="15.75">
      <c r="A9" s="6" t="s">
        <v>35</v>
      </c>
      <c r="B9" s="11">
        <f>B10+B11+B14+B15+B16+B17+B18+B19+B20</f>
        <v>71966508</v>
      </c>
      <c r="C9" s="11">
        <f t="shared" ref="C9:E9" si="0">C10+C11+C14+C15+C16+C17+C18+C19+C20</f>
        <v>37958284.310000002</v>
      </c>
      <c r="D9" s="11">
        <f t="shared" si="0"/>
        <v>34008223.689999998</v>
      </c>
      <c r="E9" s="11">
        <f t="shared" si="0"/>
        <v>36405682.690000005</v>
      </c>
    </row>
    <row r="10" spans="1:5" ht="15.75">
      <c r="A10" s="8" t="s">
        <v>4</v>
      </c>
      <c r="B10" s="2">
        <v>8000000</v>
      </c>
      <c r="C10" s="2">
        <v>3037816</v>
      </c>
      <c r="D10" s="2">
        <v>4962184</v>
      </c>
      <c r="E10" s="7">
        <v>4962184</v>
      </c>
    </row>
    <row r="11" spans="1:5" ht="15.75">
      <c r="A11" s="8" t="s">
        <v>6</v>
      </c>
      <c r="B11" s="2">
        <f>B12+B13</f>
        <v>24030800</v>
      </c>
      <c r="C11" s="2">
        <f>C12+C13</f>
        <v>6106316</v>
      </c>
      <c r="D11" s="2">
        <f>D12+D13</f>
        <v>17924484</v>
      </c>
      <c r="E11" s="2">
        <f>E12+E13</f>
        <v>17924484</v>
      </c>
    </row>
    <row r="12" spans="1:5" ht="15.75">
      <c r="A12" s="12" t="s">
        <v>36</v>
      </c>
      <c r="B12" s="13">
        <v>11768000</v>
      </c>
      <c r="C12" s="13">
        <v>235360</v>
      </c>
      <c r="D12" s="13">
        <v>11532640</v>
      </c>
      <c r="E12" s="13">
        <v>11532640</v>
      </c>
    </row>
    <row r="13" spans="1:5" ht="15.75">
      <c r="A13" s="12" t="s">
        <v>29</v>
      </c>
      <c r="B13" s="13">
        <v>12262800</v>
      </c>
      <c r="C13" s="13">
        <v>5870956</v>
      </c>
      <c r="D13" s="13">
        <v>6391844</v>
      </c>
      <c r="E13" s="13">
        <v>6391844</v>
      </c>
    </row>
    <row r="14" spans="1:5" ht="15.75">
      <c r="A14" s="8" t="s">
        <v>8</v>
      </c>
      <c r="B14" s="2">
        <v>6634000</v>
      </c>
      <c r="C14" s="2">
        <v>4865047</v>
      </c>
      <c r="D14" s="2">
        <v>1768953</v>
      </c>
      <c r="E14" s="2">
        <v>1768953</v>
      </c>
    </row>
    <row r="15" spans="1:5" ht="15.75">
      <c r="A15" s="8" t="s">
        <v>10</v>
      </c>
      <c r="B15" s="2">
        <v>670952</v>
      </c>
      <c r="C15" s="2">
        <v>418472</v>
      </c>
      <c r="D15" s="2">
        <v>252480</v>
      </c>
      <c r="E15" s="2">
        <v>1143748</v>
      </c>
    </row>
    <row r="16" spans="1:5" ht="15.75">
      <c r="A16" s="8" t="s">
        <v>11</v>
      </c>
      <c r="B16" s="2">
        <v>859442</v>
      </c>
      <c r="C16" s="2">
        <v>110460</v>
      </c>
      <c r="D16" s="2">
        <v>748982</v>
      </c>
      <c r="E16" s="2">
        <v>748982</v>
      </c>
    </row>
    <row r="17" spans="1:5" ht="15.75">
      <c r="A17" s="8" t="s">
        <v>12</v>
      </c>
      <c r="B17" s="2">
        <v>5658349</v>
      </c>
      <c r="C17" s="2">
        <v>1783285.86</v>
      </c>
      <c r="D17" s="2">
        <v>3875063.14</v>
      </c>
      <c r="E17" s="2">
        <v>4758214.1399999997</v>
      </c>
    </row>
    <row r="18" spans="1:5" ht="15.75">
      <c r="A18" s="8" t="s">
        <v>37</v>
      </c>
      <c r="B18" s="2">
        <v>16000000</v>
      </c>
      <c r="C18" s="2">
        <v>12585532.050000001</v>
      </c>
      <c r="D18" s="2">
        <v>3414467.95</v>
      </c>
      <c r="E18" s="2">
        <v>3414467.95</v>
      </c>
    </row>
    <row r="19" spans="1:5" ht="15.75">
      <c r="A19" s="8" t="s">
        <v>13</v>
      </c>
      <c r="B19" s="2">
        <v>8399605</v>
      </c>
      <c r="C19" s="2">
        <v>7348875.4299999997</v>
      </c>
      <c r="D19" s="2">
        <v>1050729.57</v>
      </c>
      <c r="E19" s="7">
        <v>1050729.57</v>
      </c>
    </row>
    <row r="20" spans="1:5" ht="15.75">
      <c r="A20" s="8" t="s">
        <v>14</v>
      </c>
      <c r="B20" s="2">
        <v>1713360</v>
      </c>
      <c r="C20" s="2">
        <v>1702479.97</v>
      </c>
      <c r="D20" s="2">
        <v>10880.03</v>
      </c>
      <c r="E20" s="7">
        <v>633920.03</v>
      </c>
    </row>
    <row r="21" spans="1:5" ht="15.75">
      <c r="A21" s="14" t="s">
        <v>30</v>
      </c>
      <c r="B21" s="15">
        <f>B5+B6+B7+B9+B8</f>
        <v>83929677.959999993</v>
      </c>
      <c r="C21" s="15">
        <f>C5+C6+C7+C9+C8</f>
        <v>39522731.850000001</v>
      </c>
      <c r="D21" s="15">
        <f>D5+D6+D7+D9+D8</f>
        <v>44406946.109999999</v>
      </c>
      <c r="E21" s="15">
        <f>E5+E6+E7+E9+E8</f>
        <v>48163369.150000006</v>
      </c>
    </row>
    <row r="25" spans="1:5" ht="15.75">
      <c r="D25" s="20"/>
    </row>
    <row r="29" spans="1:5" ht="20.25" customHeight="1">
      <c r="D29" s="5"/>
    </row>
    <row r="34" spans="4:4" ht="11.45" customHeight="1">
      <c r="D34" s="16"/>
    </row>
  </sheetData>
  <mergeCells count="1">
    <mergeCell ref="A2:E2"/>
  </mergeCells>
  <pageMargins left="0.44" right="0.45" top="1" bottom="1" header="0.5" footer="0.5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32"/>
  <sheetViews>
    <sheetView tabSelected="1" view="pageBreakPreview" zoomScale="85" zoomScaleNormal="85" zoomScaleSheetLayoutView="85" workbookViewId="0">
      <selection activeCell="E21" sqref="E21"/>
    </sheetView>
  </sheetViews>
  <sheetFormatPr defaultColWidth="10.1640625" defaultRowHeight="11.45" customHeight="1" outlineLevelRow="4"/>
  <cols>
    <col min="1" max="1" width="7.5" style="32" customWidth="1"/>
    <col min="2" max="2" width="45.6640625" style="22" customWidth="1"/>
    <col min="3" max="3" width="17.33203125" style="22" customWidth="1"/>
    <col min="4" max="4" width="16.5" style="22" customWidth="1"/>
    <col min="5" max="5" width="17.33203125" style="22" customWidth="1"/>
    <col min="6" max="6" width="21.33203125" style="39" customWidth="1"/>
    <col min="7" max="7" width="10.1640625" style="23" customWidth="1"/>
    <col min="8" max="16384" width="10.1640625" style="23"/>
  </cols>
  <sheetData>
    <row r="1" spans="1:6" ht="18.95" customHeight="1">
      <c r="E1" s="44" t="s">
        <v>42</v>
      </c>
      <c r="F1" s="44"/>
    </row>
    <row r="2" spans="1:6" s="21" customFormat="1" ht="69" customHeight="1">
      <c r="A2" s="43" t="s">
        <v>43</v>
      </c>
      <c r="B2" s="43"/>
      <c r="C2" s="43"/>
      <c r="D2" s="43"/>
      <c r="E2" s="43"/>
      <c r="F2" s="43"/>
    </row>
    <row r="3" spans="1:6" s="21" customFormat="1" ht="55.5" customHeight="1">
      <c r="A3" s="10" t="s">
        <v>0</v>
      </c>
      <c r="B3" s="10" t="s">
        <v>28</v>
      </c>
      <c r="C3" s="10" t="s">
        <v>1</v>
      </c>
      <c r="D3" s="10" t="s">
        <v>2</v>
      </c>
      <c r="E3" s="10" t="s">
        <v>3</v>
      </c>
      <c r="F3" s="10" t="s">
        <v>38</v>
      </c>
    </row>
    <row r="4" spans="1:6" s="24" customFormat="1" ht="15.75" outlineLevel="2">
      <c r="A4" s="33">
        <v>1</v>
      </c>
      <c r="B4" s="30" t="s">
        <v>39</v>
      </c>
      <c r="C4" s="25">
        <f>C5</f>
        <v>8336</v>
      </c>
      <c r="D4" s="25">
        <f t="shared" ref="D4:E4" si="0">D5</f>
        <v>4587</v>
      </c>
      <c r="E4" s="25">
        <f t="shared" si="0"/>
        <v>3749</v>
      </c>
      <c r="F4" s="36"/>
    </row>
    <row r="5" spans="1:6" s="21" customFormat="1" ht="35.25" customHeight="1" outlineLevel="4">
      <c r="A5" s="34"/>
      <c r="B5" s="40" t="s">
        <v>15</v>
      </c>
      <c r="C5" s="26">
        <v>8336</v>
      </c>
      <c r="D5" s="26">
        <v>4587</v>
      </c>
      <c r="E5" s="26">
        <v>3749</v>
      </c>
      <c r="F5" s="37" t="s">
        <v>46</v>
      </c>
    </row>
    <row r="6" spans="1:6" s="24" customFormat="1" ht="15.75" outlineLevel="2">
      <c r="A6" s="33">
        <v>3</v>
      </c>
      <c r="B6" s="30" t="s">
        <v>40</v>
      </c>
      <c r="C6" s="25">
        <f>C7+C8+C9</f>
        <v>27504</v>
      </c>
      <c r="D6" s="25">
        <f t="shared" ref="D6:E6" si="1">D7+D8+D9</f>
        <v>17244</v>
      </c>
      <c r="E6" s="25">
        <f t="shared" si="1"/>
        <v>10260</v>
      </c>
      <c r="F6" s="36"/>
    </row>
    <row r="7" spans="1:6" s="21" customFormat="1" ht="31.5" outlineLevel="4">
      <c r="A7" s="34"/>
      <c r="B7" s="40" t="s">
        <v>16</v>
      </c>
      <c r="C7" s="26">
        <v>7504</v>
      </c>
      <c r="D7" s="26">
        <v>5404</v>
      </c>
      <c r="E7" s="26">
        <v>2100</v>
      </c>
      <c r="F7" s="37" t="s">
        <v>45</v>
      </c>
    </row>
    <row r="8" spans="1:6" s="21" customFormat="1" ht="31.5" outlineLevel="4">
      <c r="A8" s="34"/>
      <c r="B8" s="40" t="s">
        <v>17</v>
      </c>
      <c r="C8" s="26">
        <v>10000</v>
      </c>
      <c r="D8" s="26">
        <v>3334</v>
      </c>
      <c r="E8" s="26">
        <v>6666</v>
      </c>
      <c r="F8" s="37" t="s">
        <v>46</v>
      </c>
    </row>
    <row r="9" spans="1:6" s="21" customFormat="1" ht="47.25" outlineLevel="4">
      <c r="A9" s="34"/>
      <c r="B9" s="40" t="s">
        <v>18</v>
      </c>
      <c r="C9" s="26">
        <v>10000</v>
      </c>
      <c r="D9" s="26">
        <v>8506</v>
      </c>
      <c r="E9" s="26">
        <v>1494</v>
      </c>
      <c r="F9" s="37" t="s">
        <v>48</v>
      </c>
    </row>
    <row r="10" spans="1:6" s="24" customFormat="1" ht="15.75" outlineLevel="2">
      <c r="A10" s="33">
        <v>4</v>
      </c>
      <c r="B10" s="30" t="s">
        <v>41</v>
      </c>
      <c r="C10" s="25">
        <f>C11+C13+C15+C17</f>
        <v>23621</v>
      </c>
      <c r="D10" s="25">
        <f t="shared" ref="D10:E10" si="2">D11+D13+D15+D17</f>
        <v>12042</v>
      </c>
      <c r="E10" s="25">
        <f t="shared" si="2"/>
        <v>11579</v>
      </c>
      <c r="F10" s="36"/>
    </row>
    <row r="11" spans="1:6" s="29" customFormat="1" ht="15.75" outlineLevel="3">
      <c r="A11" s="35">
        <v>1</v>
      </c>
      <c r="B11" s="31" t="s">
        <v>19</v>
      </c>
      <c r="C11" s="28">
        <f>C12</f>
        <v>2919</v>
      </c>
      <c r="D11" s="28">
        <f t="shared" ref="D11:E11" si="3">D12</f>
        <v>1617</v>
      </c>
      <c r="E11" s="28">
        <f t="shared" si="3"/>
        <v>1302</v>
      </c>
      <c r="F11" s="38"/>
    </row>
    <row r="12" spans="1:6" s="21" customFormat="1" ht="15.75" outlineLevel="4">
      <c r="A12" s="34"/>
      <c r="B12" s="40" t="s">
        <v>20</v>
      </c>
      <c r="C12" s="26">
        <v>2919</v>
      </c>
      <c r="D12" s="26">
        <v>1617</v>
      </c>
      <c r="E12" s="26">
        <v>1302</v>
      </c>
      <c r="F12" s="37"/>
    </row>
    <row r="13" spans="1:6" s="29" customFormat="1" ht="15.75" outlineLevel="3">
      <c r="A13" s="35">
        <v>1</v>
      </c>
      <c r="B13" s="31" t="s">
        <v>21</v>
      </c>
      <c r="C13" s="28">
        <f>C14</f>
        <v>4587</v>
      </c>
      <c r="D13" s="28">
        <f t="shared" ref="D13:E13" si="4">D14</f>
        <v>3336</v>
      </c>
      <c r="E13" s="28">
        <f t="shared" si="4"/>
        <v>1251</v>
      </c>
      <c r="F13" s="38"/>
    </row>
    <row r="14" spans="1:6" s="21" customFormat="1" ht="15.75" outlineLevel="4">
      <c r="A14" s="34"/>
      <c r="B14" s="40" t="s">
        <v>22</v>
      </c>
      <c r="C14" s="26">
        <v>4587</v>
      </c>
      <c r="D14" s="26">
        <v>3336</v>
      </c>
      <c r="E14" s="26">
        <v>1251</v>
      </c>
      <c r="F14" s="37"/>
    </row>
    <row r="15" spans="1:6" s="29" customFormat="1" ht="15.75" outlineLevel="3">
      <c r="A15" s="35">
        <v>1</v>
      </c>
      <c r="B15" s="31" t="s">
        <v>23</v>
      </c>
      <c r="C15" s="28">
        <f>C16</f>
        <v>10000</v>
      </c>
      <c r="D15" s="28">
        <f t="shared" ref="D15:E15" si="5">D16</f>
        <v>7089</v>
      </c>
      <c r="E15" s="28">
        <f t="shared" si="5"/>
        <v>2911</v>
      </c>
      <c r="F15" s="38"/>
    </row>
    <row r="16" spans="1:6" s="21" customFormat="1" ht="32.25" customHeight="1" outlineLevel="4">
      <c r="A16" s="34"/>
      <c r="B16" s="40" t="s">
        <v>24</v>
      </c>
      <c r="C16" s="26">
        <v>10000</v>
      </c>
      <c r="D16" s="26">
        <v>7089</v>
      </c>
      <c r="E16" s="26">
        <v>2911</v>
      </c>
      <c r="F16" s="37" t="s">
        <v>46</v>
      </c>
    </row>
    <row r="17" spans="1:6" s="29" customFormat="1" ht="15.75" outlineLevel="3">
      <c r="A17" s="35">
        <v>1</v>
      </c>
      <c r="B17" s="31" t="s">
        <v>25</v>
      </c>
      <c r="C17" s="28">
        <f>C18</f>
        <v>6115</v>
      </c>
      <c r="D17" s="28">
        <f t="shared" ref="D17:E17" si="6">D18</f>
        <v>0</v>
      </c>
      <c r="E17" s="28">
        <f t="shared" si="6"/>
        <v>6115</v>
      </c>
      <c r="F17" s="38"/>
    </row>
    <row r="18" spans="1:6" s="21" customFormat="1" ht="31.5" customHeight="1" outlineLevel="4">
      <c r="A18" s="34"/>
      <c r="B18" s="40" t="s">
        <v>26</v>
      </c>
      <c r="C18" s="26">
        <v>6115</v>
      </c>
      <c r="D18" s="27"/>
      <c r="E18" s="26">
        <v>6115</v>
      </c>
      <c r="F18" s="37" t="s">
        <v>47</v>
      </c>
    </row>
    <row r="19" spans="1:6" s="24" customFormat="1" ht="15.75" outlineLevel="2">
      <c r="A19" s="33">
        <v>1</v>
      </c>
      <c r="B19" s="30" t="s">
        <v>7</v>
      </c>
      <c r="C19" s="25">
        <f>C20</f>
        <v>10000</v>
      </c>
      <c r="D19" s="25">
        <f t="shared" ref="D19:E19" si="7">D20</f>
        <v>1668</v>
      </c>
      <c r="E19" s="25">
        <f t="shared" si="7"/>
        <v>8332</v>
      </c>
      <c r="F19" s="36"/>
    </row>
    <row r="20" spans="1:6" s="21" customFormat="1" ht="31.5" outlineLevel="3">
      <c r="A20" s="34"/>
      <c r="B20" s="40" t="s">
        <v>27</v>
      </c>
      <c r="C20" s="26">
        <v>10000</v>
      </c>
      <c r="D20" s="26">
        <v>1668</v>
      </c>
      <c r="E20" s="26">
        <v>8332</v>
      </c>
      <c r="F20" s="37" t="s">
        <v>46</v>
      </c>
    </row>
    <row r="21" spans="1:6" s="24" customFormat="1" ht="15.75">
      <c r="A21" s="33">
        <f>A19+A10+A6+A4</f>
        <v>9</v>
      </c>
      <c r="B21" s="30" t="s">
        <v>44</v>
      </c>
      <c r="C21" s="25">
        <f>C19+C10+C6+C4</f>
        <v>69461</v>
      </c>
      <c r="D21" s="25">
        <f>D19+D10+D6+D4</f>
        <v>35541</v>
      </c>
      <c r="E21" s="25">
        <f>E19+E10+E6+E4</f>
        <v>33920</v>
      </c>
      <c r="F21" s="36"/>
    </row>
    <row r="22" spans="1:6" ht="15.75"/>
    <row r="23" spans="1:6" ht="15.75"/>
    <row r="24" spans="1:6" ht="15.75">
      <c r="E24" s="41">
        <f>E5+E7+E8+E16+E18+E20</f>
        <v>29873</v>
      </c>
    </row>
    <row r="25" spans="1:6" ht="15.75"/>
    <row r="26" spans="1:6" ht="15.75"/>
    <row r="27" spans="1:6" ht="15.75"/>
    <row r="28" spans="1:6" ht="15.75"/>
    <row r="29" spans="1:6" ht="15.75"/>
    <row r="30" spans="1:6" ht="15.75"/>
    <row r="31" spans="1:6" ht="15.75"/>
    <row r="32" spans="1:6" ht="15.75"/>
  </sheetData>
  <mergeCells count="2">
    <mergeCell ref="A2:F2"/>
    <mergeCell ref="E1:F1"/>
  </mergeCells>
  <pageMargins left="0.39370078740157483" right="0.39370078740157483" top="0.44" bottom="0.98425196850393704" header="0.51181102362204722" footer="0.51181102362204722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юр л</vt:lpstr>
      <vt:lpstr>физ л &gt; 3 мес</vt:lpstr>
      <vt:lpstr>'юр 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Гагун Людмила</cp:lastModifiedBy>
  <cp:lastPrinted>2017-01-24T09:39:19Z</cp:lastPrinted>
  <dcterms:modified xsi:type="dcterms:W3CDTF">2018-05-21T08:02:05Z</dcterms:modified>
</cp:coreProperties>
</file>