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Print_Titles" localSheetId="0">TDSheet!$5:$6</definedName>
    <definedName name="_xlnm.Print_Area" localSheetId="0">TDSheet!$A$1:$I$84</definedName>
  </definedNames>
  <calcPr calcId="125725" refMode="R1C1"/>
</workbook>
</file>

<file path=xl/calcChain.xml><?xml version="1.0" encoding="utf-8"?>
<calcChain xmlns="http://schemas.openxmlformats.org/spreadsheetml/2006/main">
  <c r="H84" i="1"/>
  <c r="F84"/>
  <c r="D84"/>
  <c r="B84"/>
  <c r="D36"/>
  <c r="E36"/>
  <c r="F36"/>
  <c r="G36"/>
  <c r="H36"/>
  <c r="I36"/>
  <c r="C36"/>
  <c r="B36"/>
  <c r="F76"/>
  <c r="F74"/>
  <c r="H80"/>
  <c r="H79"/>
  <c r="H78"/>
  <c r="H77"/>
  <c r="H76"/>
  <c r="H75"/>
  <c r="F73"/>
  <c r="B74"/>
  <c r="H74" s="1"/>
  <c r="D73"/>
  <c r="B73"/>
  <c r="H73" l="1"/>
</calcChain>
</file>

<file path=xl/sharedStrings.xml><?xml version="1.0" encoding="utf-8"?>
<sst xmlns="http://schemas.openxmlformats.org/spreadsheetml/2006/main" count="95" uniqueCount="79">
  <si>
    <t>Информация о кредитовании хозяйствующих субъектов</t>
  </si>
  <si>
    <t>Итого</t>
  </si>
  <si>
    <t>Задолженность на начало</t>
  </si>
  <si>
    <t>Выдано</t>
  </si>
  <si>
    <t>Погашено</t>
  </si>
  <si>
    <t>Задолженность на конец</t>
  </si>
  <si>
    <t>Безвозмездная финансовая помощь РФ, поступившая в 2008г.</t>
  </si>
  <si>
    <t>Животноводство</t>
  </si>
  <si>
    <t>ООО "Калиюга Плюс"</t>
  </si>
  <si>
    <t>Закладка многолетних насаждений</t>
  </si>
  <si>
    <t>ООО "Абрикосовый Рай"</t>
  </si>
  <si>
    <t>ООО "Кальвиль"</t>
  </si>
  <si>
    <t>Овощеводство и растениеводство</t>
  </si>
  <si>
    <t>ЗАО "Каменский консервный завод"</t>
  </si>
  <si>
    <t>ООО "Агрохолдинг"</t>
  </si>
  <si>
    <t>ООО "Био Ланд"</t>
  </si>
  <si>
    <t>ООО "Нер Агро"</t>
  </si>
  <si>
    <t>ООО "Полюс-Агро"</t>
  </si>
  <si>
    <t>ООО "Сады Приднестровья"</t>
  </si>
  <si>
    <t>ООО "Сельскохозяйственная фирма "Экспедиция-Агро"</t>
  </si>
  <si>
    <t>ООО "Эко Флорамед"</t>
  </si>
  <si>
    <t>Переработка сельхоз. продукции</t>
  </si>
  <si>
    <t>ЗАО "Бендерский КХП"</t>
  </si>
  <si>
    <t>ЗАО "Рыбницкий хлебокомбинат"</t>
  </si>
  <si>
    <t>ОАО "Завод консервов детского питания"</t>
  </si>
  <si>
    <t>Раскорчевка</t>
  </si>
  <si>
    <t>ООО "Агролюкс"</t>
  </si>
  <si>
    <t>ООО "Мегатрансавто"</t>
  </si>
  <si>
    <t>ООО "Рист"</t>
  </si>
  <si>
    <t>ООО "Фирма Компромтур"</t>
  </si>
  <si>
    <t>Безвозмездная финансовая помощь РФ, поступившая в 2011г.</t>
  </si>
  <si>
    <t>КФХ "Прокопов В.А."</t>
  </si>
  <si>
    <t>КФХ "Татар Г.П."</t>
  </si>
  <si>
    <t>КФХ "Цуркан О.В."</t>
  </si>
  <si>
    <t>ООО "БИФ"</t>
  </si>
  <si>
    <t>ООО "Гялладар"</t>
  </si>
  <si>
    <t>ООО "Птичья ферма"</t>
  </si>
  <si>
    <t>ООО "ТПФ "Интерцентр Люкс"</t>
  </si>
  <si>
    <t>ООО "Фиальт-Агро"</t>
  </si>
  <si>
    <t>ООО "Агрикол ППК"</t>
  </si>
  <si>
    <t>ООО "Пойма"</t>
  </si>
  <si>
    <t>Мелиорация</t>
  </si>
  <si>
    <t>ДООО "Дуб"</t>
  </si>
  <si>
    <t>ООО "Григориопольский комбинат хлебопродуктов"</t>
  </si>
  <si>
    <t>КФХ "Мельник А.Л."</t>
  </si>
  <si>
    <t>ООО "Агрофирма "Солнце-Дар"</t>
  </si>
  <si>
    <t>ООО "Динисалл"</t>
  </si>
  <si>
    <t>ООО "Фикс"</t>
  </si>
  <si>
    <t>ООО "Холпарк"</t>
  </si>
  <si>
    <t>Производство и переработка продовольственных, промышленных товаров, товаров народного потребления</t>
  </si>
  <si>
    <t>ГУП "Острог"</t>
  </si>
  <si>
    <t>ДООО "ПолиМир"</t>
  </si>
  <si>
    <t>ООО "Архстиль"</t>
  </si>
  <si>
    <t>ООО "ВодоРесурс"</t>
  </si>
  <si>
    <t>ООО "Юрс"</t>
  </si>
  <si>
    <t>СООО "Рыбницкая швейная фабрика"</t>
  </si>
  <si>
    <t>Государственная программа поддержки и развития малого предпринимательства</t>
  </si>
  <si>
    <t>Общественное питание</t>
  </si>
  <si>
    <t>ООО "Макслен"</t>
  </si>
  <si>
    <t>Наименование</t>
  </si>
  <si>
    <t xml:space="preserve">Сумма
руб. ПМР </t>
  </si>
  <si>
    <t>Сумма
росс. руб.</t>
  </si>
  <si>
    <t>Приложение № 1</t>
  </si>
  <si>
    <t xml:space="preserve">за счет средств финансового резерва Фонда государственного резерва ПМР </t>
  </si>
  <si>
    <t>за 01.01.2017 - 31.12.2017 гг.</t>
  </si>
  <si>
    <t xml:space="preserve">ООО "Сельскохозяйственная фирма "Рустас" </t>
  </si>
  <si>
    <t>ООО "С/х фирма "Экспедиция-Агро"</t>
  </si>
  <si>
    <t>СООО "С/х фирма Пик-Агро"</t>
  </si>
  <si>
    <t>ООО "С/х/ фирма "Экспедиция-Агро"</t>
  </si>
  <si>
    <t>ООО "С/х/ фирма "Плантатор"</t>
  </si>
  <si>
    <t>ООО "С/х/ фирма ЕвроРостАгро"</t>
  </si>
  <si>
    <t>Физические лица на развитие подсобного хозяйства</t>
  </si>
  <si>
    <t>г. Тирасполь</t>
  </si>
  <si>
    <t>г. Бендеры</t>
  </si>
  <si>
    <t>Слободзейский район</t>
  </si>
  <si>
    <t>Григориопольский район</t>
  </si>
  <si>
    <t>Дубоссарский район</t>
  </si>
  <si>
    <t>Рыбницкий район</t>
  </si>
  <si>
    <t>Каменский район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</si>
</sst>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6" formatCode="#,##0.00_ ;[Red]\-#,##0.00\ "/>
  </numFmts>
  <fonts count="4">
    <font>
      <sz val="8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5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3"/>
    </xf>
    <xf numFmtId="0" fontId="3" fillId="0" borderId="6" xfId="0" applyFont="1" applyFill="1" applyBorder="1" applyAlignment="1">
      <alignment vertical="center" wrapText="1"/>
    </xf>
    <xf numFmtId="166" fontId="3" fillId="0" borderId="7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164" fontId="3" fillId="0" borderId="9" xfId="0" applyNumberFormat="1" applyFont="1" applyFill="1" applyBorder="1" applyAlignment="1">
      <alignment horizontal="right" vertical="center"/>
    </xf>
    <xf numFmtId="166" fontId="3" fillId="0" borderId="8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166" fontId="2" fillId="0" borderId="7" xfId="0" applyNumberFormat="1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horizontal="right" vertical="center"/>
    </xf>
    <xf numFmtId="166" fontId="2" fillId="0" borderId="8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6" fontId="2" fillId="0" borderId="8" xfId="0" applyNumberFormat="1" applyFont="1" applyFill="1" applyBorder="1" applyAlignment="1">
      <alignment horizontal="left"/>
    </xf>
    <xf numFmtId="166" fontId="1" fillId="2" borderId="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Q90"/>
  <sheetViews>
    <sheetView tabSelected="1" view="pageBreakPreview" topLeftCell="A61" zoomScale="60" zoomScaleNormal="100" workbookViewId="0">
      <selection activeCell="H66" sqref="H66"/>
    </sheetView>
  </sheetViews>
  <sheetFormatPr defaultColWidth="10.1640625" defaultRowHeight="11.45" customHeight="1" outlineLevelRow="2"/>
  <cols>
    <col min="1" max="1" width="55" style="7" customWidth="1"/>
    <col min="2" max="2" width="19.83203125" style="7" customWidth="1"/>
    <col min="3" max="3" width="20" style="7" customWidth="1"/>
    <col min="4" max="4" width="17.33203125" style="7" customWidth="1"/>
    <col min="5" max="5" width="21.33203125" style="7" customWidth="1"/>
    <col min="6" max="6" width="17.33203125" style="7" customWidth="1"/>
    <col min="7" max="7" width="19.33203125" style="7" customWidth="1"/>
    <col min="8" max="8" width="19.83203125" style="7" customWidth="1"/>
    <col min="9" max="9" width="21.33203125" style="7" customWidth="1"/>
    <col min="10" max="16384" width="10.1640625" style="6"/>
  </cols>
  <sheetData>
    <row r="1" spans="1:17" s="7" customFormat="1" ht="16.5" customHeight="1">
      <c r="E1" s="8"/>
      <c r="F1" s="8"/>
      <c r="G1" s="8"/>
      <c r="H1" s="9" t="s">
        <v>62</v>
      </c>
      <c r="I1" s="9"/>
      <c r="J1" s="8"/>
    </row>
    <row r="2" spans="1:17" s="7" customFormat="1" ht="17.100000000000001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1:17" s="7" customFormat="1" ht="17.100000000000001" customHeight="1">
      <c r="A3" s="10" t="s">
        <v>63</v>
      </c>
      <c r="B3" s="10"/>
      <c r="C3" s="10"/>
      <c r="D3" s="10"/>
      <c r="E3" s="10"/>
      <c r="F3" s="10"/>
      <c r="G3" s="10"/>
      <c r="H3" s="10"/>
      <c r="I3" s="10"/>
      <c r="J3" s="11"/>
      <c r="K3" s="11"/>
      <c r="L3" s="11"/>
      <c r="M3" s="11"/>
      <c r="N3" s="11"/>
      <c r="O3" s="11"/>
      <c r="P3" s="11"/>
      <c r="Q3" s="11"/>
    </row>
    <row r="4" spans="1:17" s="7" customFormat="1" ht="17.100000000000001" customHeight="1">
      <c r="A4" s="12" t="s">
        <v>64</v>
      </c>
      <c r="B4" s="12"/>
      <c r="C4" s="12"/>
      <c r="D4" s="12"/>
      <c r="E4" s="12"/>
      <c r="F4" s="12"/>
      <c r="G4" s="12"/>
      <c r="H4" s="12"/>
      <c r="I4" s="12"/>
      <c r="J4" s="11"/>
      <c r="K4" s="11"/>
      <c r="L4" s="11"/>
      <c r="M4" s="11"/>
      <c r="N4" s="11"/>
      <c r="O4" s="11"/>
      <c r="P4" s="11"/>
      <c r="Q4" s="11"/>
    </row>
    <row r="5" spans="1:17" s="3" customFormat="1" ht="15.75">
      <c r="A5" s="1" t="s">
        <v>59</v>
      </c>
      <c r="B5" s="2" t="s">
        <v>2</v>
      </c>
      <c r="C5" s="2"/>
      <c r="D5" s="2" t="s">
        <v>3</v>
      </c>
      <c r="E5" s="2"/>
      <c r="F5" s="2" t="s">
        <v>4</v>
      </c>
      <c r="G5" s="2"/>
      <c r="H5" s="2" t="s">
        <v>5</v>
      </c>
      <c r="I5" s="2"/>
    </row>
    <row r="6" spans="1:17" s="3" customFormat="1" ht="37.5" customHeight="1">
      <c r="A6" s="4"/>
      <c r="B6" s="5" t="s">
        <v>60</v>
      </c>
      <c r="C6" s="5" t="s">
        <v>61</v>
      </c>
      <c r="D6" s="5" t="s">
        <v>60</v>
      </c>
      <c r="E6" s="5" t="s">
        <v>61</v>
      </c>
      <c r="F6" s="5" t="s">
        <v>60</v>
      </c>
      <c r="G6" s="5" t="s">
        <v>61</v>
      </c>
      <c r="H6" s="5" t="s">
        <v>60</v>
      </c>
      <c r="I6" s="5" t="s">
        <v>61</v>
      </c>
    </row>
    <row r="7" spans="1:17" s="20" customFormat="1" ht="31.5">
      <c r="A7" s="16" t="s">
        <v>6</v>
      </c>
      <c r="B7" s="17"/>
      <c r="C7" s="18">
        <v>100542091.73999999</v>
      </c>
      <c r="D7" s="19"/>
      <c r="E7" s="18">
        <v>40058619.75</v>
      </c>
      <c r="F7" s="19"/>
      <c r="G7" s="18">
        <v>53221595.240000002</v>
      </c>
      <c r="H7" s="19"/>
      <c r="I7" s="18">
        <v>87379116.25</v>
      </c>
    </row>
    <row r="8" spans="1:17" s="25" customFormat="1" ht="15.75" outlineLevel="1">
      <c r="A8" s="26" t="s">
        <v>7</v>
      </c>
      <c r="B8" s="22"/>
      <c r="C8" s="23">
        <v>1768953</v>
      </c>
      <c r="D8" s="24"/>
      <c r="E8" s="24"/>
      <c r="F8" s="24"/>
      <c r="G8" s="23">
        <v>1768953</v>
      </c>
      <c r="H8" s="24"/>
      <c r="I8" s="24"/>
    </row>
    <row r="9" spans="1:17" ht="15.75" outlineLevel="2">
      <c r="A9" s="27" t="s">
        <v>8</v>
      </c>
      <c r="B9" s="13"/>
      <c r="C9" s="14">
        <v>1768953</v>
      </c>
      <c r="D9" s="15"/>
      <c r="E9" s="15"/>
      <c r="F9" s="15"/>
      <c r="G9" s="14">
        <v>1768953</v>
      </c>
      <c r="H9" s="15"/>
      <c r="I9" s="15"/>
    </row>
    <row r="10" spans="1:17" s="25" customFormat="1" ht="15.75" outlineLevel="1">
      <c r="A10" s="26" t="s">
        <v>9</v>
      </c>
      <c r="B10" s="22"/>
      <c r="C10" s="23">
        <v>35247376.590000004</v>
      </c>
      <c r="D10" s="24"/>
      <c r="E10" s="24"/>
      <c r="F10" s="24"/>
      <c r="G10" s="23">
        <v>20994824</v>
      </c>
      <c r="H10" s="24"/>
      <c r="I10" s="23">
        <v>14252552.59</v>
      </c>
    </row>
    <row r="11" spans="1:17" ht="15.75" outlineLevel="2">
      <c r="A11" s="27" t="s">
        <v>10</v>
      </c>
      <c r="B11" s="13"/>
      <c r="C11" s="14">
        <v>4962184</v>
      </c>
      <c r="D11" s="15"/>
      <c r="E11" s="15"/>
      <c r="F11" s="15"/>
      <c r="G11" s="14">
        <v>4962184</v>
      </c>
      <c r="H11" s="15"/>
      <c r="I11" s="15"/>
    </row>
    <row r="12" spans="1:17" ht="15.75" outlineLevel="2">
      <c r="A12" s="27" t="s">
        <v>11</v>
      </c>
      <c r="B12" s="13"/>
      <c r="C12" s="14">
        <v>11532640</v>
      </c>
      <c r="D12" s="15"/>
      <c r="E12" s="15"/>
      <c r="F12" s="15"/>
      <c r="G12" s="14">
        <v>11532640</v>
      </c>
      <c r="H12" s="15"/>
      <c r="I12" s="15"/>
    </row>
    <row r="13" spans="1:17" ht="15.75" outlineLevel="2">
      <c r="A13" s="27" t="s">
        <v>70</v>
      </c>
      <c r="B13" s="13"/>
      <c r="C13" s="14">
        <v>18752552.59</v>
      </c>
      <c r="D13" s="15"/>
      <c r="E13" s="15"/>
      <c r="F13" s="15"/>
      <c r="G13" s="14">
        <v>4500000</v>
      </c>
      <c r="H13" s="15"/>
      <c r="I13" s="14">
        <v>14252552.59</v>
      </c>
    </row>
    <row r="14" spans="1:17" s="25" customFormat="1" ht="15.75" outlineLevel="1">
      <c r="A14" s="26" t="s">
        <v>12</v>
      </c>
      <c r="B14" s="22"/>
      <c r="C14" s="23">
        <v>36959481.689999998</v>
      </c>
      <c r="D14" s="24"/>
      <c r="E14" s="23">
        <v>40058619.75</v>
      </c>
      <c r="F14" s="24"/>
      <c r="G14" s="23">
        <v>17551333</v>
      </c>
      <c r="H14" s="24"/>
      <c r="I14" s="23">
        <v>59466768.439999998</v>
      </c>
    </row>
    <row r="15" spans="1:17" ht="15.75" outlineLevel="2">
      <c r="A15" s="27" t="s">
        <v>13</v>
      </c>
      <c r="B15" s="13"/>
      <c r="C15" s="14">
        <v>268000</v>
      </c>
      <c r="D15" s="15"/>
      <c r="E15" s="15"/>
      <c r="F15" s="15"/>
      <c r="G15" s="14">
        <v>108000</v>
      </c>
      <c r="H15" s="15"/>
      <c r="I15" s="14">
        <v>160000</v>
      </c>
    </row>
    <row r="16" spans="1:17" ht="15.75" outlineLevel="2">
      <c r="A16" s="27" t="s">
        <v>14</v>
      </c>
      <c r="B16" s="13"/>
      <c r="C16" s="14">
        <v>10429623.02</v>
      </c>
      <c r="D16" s="15"/>
      <c r="E16" s="15"/>
      <c r="F16" s="15"/>
      <c r="G16" s="14">
        <v>2712000</v>
      </c>
      <c r="H16" s="15"/>
      <c r="I16" s="14">
        <v>7717623.0199999996</v>
      </c>
    </row>
    <row r="17" spans="1:9" ht="15.75" outlineLevel="2">
      <c r="A17" s="27" t="s">
        <v>15</v>
      </c>
      <c r="B17" s="13"/>
      <c r="C17" s="14">
        <v>7950000</v>
      </c>
      <c r="D17" s="15"/>
      <c r="E17" s="15"/>
      <c r="F17" s="15"/>
      <c r="G17" s="14">
        <v>3650000</v>
      </c>
      <c r="H17" s="15"/>
      <c r="I17" s="14">
        <v>4300000</v>
      </c>
    </row>
    <row r="18" spans="1:9" ht="15.75" outlineLevel="2">
      <c r="A18" s="27" t="s">
        <v>16</v>
      </c>
      <c r="B18" s="13"/>
      <c r="C18" s="14">
        <v>3683104.88</v>
      </c>
      <c r="D18" s="15"/>
      <c r="E18" s="15"/>
      <c r="F18" s="15"/>
      <c r="G18" s="14">
        <v>764500</v>
      </c>
      <c r="H18" s="15"/>
      <c r="I18" s="14">
        <v>2918604.88</v>
      </c>
    </row>
    <row r="19" spans="1:9" ht="15.75" outlineLevel="2">
      <c r="A19" s="27" t="s">
        <v>17</v>
      </c>
      <c r="B19" s="13"/>
      <c r="C19" s="13"/>
      <c r="D19" s="15"/>
      <c r="E19" s="14">
        <v>9186321.75</v>
      </c>
      <c r="F19" s="15"/>
      <c r="G19" s="15"/>
      <c r="H19" s="15"/>
      <c r="I19" s="14">
        <v>9186321.75</v>
      </c>
    </row>
    <row r="20" spans="1:9" ht="15.75" outlineLevel="2">
      <c r="A20" s="27" t="s">
        <v>18</v>
      </c>
      <c r="B20" s="13"/>
      <c r="C20" s="13"/>
      <c r="D20" s="15"/>
      <c r="E20" s="14">
        <v>20000000</v>
      </c>
      <c r="F20" s="15"/>
      <c r="G20" s="14">
        <v>1707000</v>
      </c>
      <c r="H20" s="15"/>
      <c r="I20" s="14">
        <v>18293000</v>
      </c>
    </row>
    <row r="21" spans="1:9" ht="15.75" outlineLevel="2">
      <c r="A21" s="27" t="s">
        <v>69</v>
      </c>
      <c r="B21" s="13"/>
      <c r="C21" s="13"/>
      <c r="D21" s="15"/>
      <c r="E21" s="14">
        <v>10872298</v>
      </c>
      <c r="F21" s="15"/>
      <c r="G21" s="14">
        <v>2000000</v>
      </c>
      <c r="H21" s="15"/>
      <c r="I21" s="14">
        <v>8872298</v>
      </c>
    </row>
    <row r="22" spans="1:9" ht="15.75" outlineLevel="2">
      <c r="A22" s="27" t="s">
        <v>68</v>
      </c>
      <c r="B22" s="13"/>
      <c r="C22" s="14">
        <v>10518920.789999999</v>
      </c>
      <c r="D22" s="15"/>
      <c r="E22" s="15"/>
      <c r="F22" s="15"/>
      <c r="G22" s="14">
        <v>2500000</v>
      </c>
      <c r="H22" s="15"/>
      <c r="I22" s="14">
        <v>8018920.79</v>
      </c>
    </row>
    <row r="23" spans="1:9" ht="15.75" outlineLevel="2">
      <c r="A23" s="27" t="s">
        <v>20</v>
      </c>
      <c r="B23" s="13"/>
      <c r="C23" s="14">
        <v>1143748</v>
      </c>
      <c r="D23" s="15"/>
      <c r="E23" s="15"/>
      <c r="F23" s="15"/>
      <c r="G23" s="14">
        <v>1143748</v>
      </c>
      <c r="H23" s="15"/>
      <c r="I23" s="15"/>
    </row>
    <row r="24" spans="1:9" ht="15.75" outlineLevel="2">
      <c r="A24" s="27" t="s">
        <v>67</v>
      </c>
      <c r="B24" s="13"/>
      <c r="C24" s="14">
        <v>2966085</v>
      </c>
      <c r="D24" s="15"/>
      <c r="E24" s="15"/>
      <c r="F24" s="15"/>
      <c r="G24" s="14">
        <v>2966085</v>
      </c>
      <c r="H24" s="15"/>
      <c r="I24" s="15"/>
    </row>
    <row r="25" spans="1:9" s="25" customFormat="1" ht="15.75" outlineLevel="1">
      <c r="A25" s="26" t="s">
        <v>21</v>
      </c>
      <c r="B25" s="22"/>
      <c r="C25" s="23">
        <v>7031449</v>
      </c>
      <c r="D25" s="24"/>
      <c r="E25" s="24"/>
      <c r="F25" s="24"/>
      <c r="G25" s="23">
        <v>3978699</v>
      </c>
      <c r="H25" s="24"/>
      <c r="I25" s="23">
        <v>3052750</v>
      </c>
    </row>
    <row r="26" spans="1:9" ht="15.75" outlineLevel="2">
      <c r="A26" s="27" t="s">
        <v>22</v>
      </c>
      <c r="B26" s="13"/>
      <c r="C26" s="14">
        <v>1750024</v>
      </c>
      <c r="D26" s="15"/>
      <c r="E26" s="15"/>
      <c r="F26" s="15"/>
      <c r="G26" s="14">
        <v>1750024</v>
      </c>
      <c r="H26" s="15"/>
      <c r="I26" s="15"/>
    </row>
    <row r="27" spans="1:9" ht="15.75" outlineLevel="2">
      <c r="A27" s="27" t="s">
        <v>23</v>
      </c>
      <c r="B27" s="13"/>
      <c r="C27" s="14">
        <v>778675</v>
      </c>
      <c r="D27" s="15"/>
      <c r="E27" s="15"/>
      <c r="F27" s="15"/>
      <c r="G27" s="14">
        <v>778675</v>
      </c>
      <c r="H27" s="15"/>
      <c r="I27" s="15"/>
    </row>
    <row r="28" spans="1:9" ht="15.75" outlineLevel="2">
      <c r="A28" s="27" t="s">
        <v>24</v>
      </c>
      <c r="B28" s="13"/>
      <c r="C28" s="14">
        <v>4502750</v>
      </c>
      <c r="D28" s="15"/>
      <c r="E28" s="15"/>
      <c r="F28" s="15"/>
      <c r="G28" s="14">
        <v>1450000</v>
      </c>
      <c r="H28" s="15"/>
      <c r="I28" s="14">
        <v>3052750</v>
      </c>
    </row>
    <row r="29" spans="1:9" s="25" customFormat="1" ht="15.75" outlineLevel="1">
      <c r="A29" s="26" t="s">
        <v>25</v>
      </c>
      <c r="B29" s="22"/>
      <c r="C29" s="23">
        <v>19534831.460000001</v>
      </c>
      <c r="D29" s="24"/>
      <c r="E29" s="24"/>
      <c r="F29" s="24"/>
      <c r="G29" s="23">
        <v>8927786.2400000002</v>
      </c>
      <c r="H29" s="24"/>
      <c r="I29" s="23">
        <v>10607045.220000001</v>
      </c>
    </row>
    <row r="30" spans="1:9" ht="15.75" outlineLevel="2">
      <c r="A30" s="27" t="s">
        <v>26</v>
      </c>
      <c r="B30" s="13"/>
      <c r="C30" s="14">
        <v>2036758</v>
      </c>
      <c r="D30" s="15"/>
      <c r="E30" s="15"/>
      <c r="F30" s="15"/>
      <c r="G30" s="15"/>
      <c r="H30" s="15"/>
      <c r="I30" s="14">
        <v>2036758</v>
      </c>
    </row>
    <row r="31" spans="1:9" ht="15.75" outlineLevel="2">
      <c r="A31" s="27" t="s">
        <v>8</v>
      </c>
      <c r="B31" s="13"/>
      <c r="C31" s="14">
        <v>3470330</v>
      </c>
      <c r="D31" s="15"/>
      <c r="E31" s="15"/>
      <c r="F31" s="15"/>
      <c r="G31" s="14">
        <v>1150641.24</v>
      </c>
      <c r="H31" s="15"/>
      <c r="I31" s="14">
        <v>2319688.7599999998</v>
      </c>
    </row>
    <row r="32" spans="1:9" ht="15.75" outlineLevel="2">
      <c r="A32" s="27" t="s">
        <v>27</v>
      </c>
      <c r="B32" s="13"/>
      <c r="C32" s="14">
        <v>200787</v>
      </c>
      <c r="D32" s="15"/>
      <c r="E32" s="15"/>
      <c r="F32" s="15"/>
      <c r="G32" s="14">
        <v>200787</v>
      </c>
      <c r="H32" s="15"/>
      <c r="I32" s="15"/>
    </row>
    <row r="33" spans="1:9" ht="15.75" outlineLevel="2">
      <c r="A33" s="27" t="s">
        <v>28</v>
      </c>
      <c r="B33" s="13"/>
      <c r="C33" s="14">
        <v>7576358</v>
      </c>
      <c r="D33" s="15"/>
      <c r="E33" s="15"/>
      <c r="F33" s="15"/>
      <c r="G33" s="14">
        <v>7576358</v>
      </c>
      <c r="H33" s="15"/>
      <c r="I33" s="15"/>
    </row>
    <row r="34" spans="1:9" ht="15.75" outlineLevel="2">
      <c r="A34" s="27" t="s">
        <v>29</v>
      </c>
      <c r="B34" s="13"/>
      <c r="C34" s="14">
        <v>4173784</v>
      </c>
      <c r="D34" s="15"/>
      <c r="E34" s="15"/>
      <c r="F34" s="15"/>
      <c r="G34" s="15"/>
      <c r="H34" s="15"/>
      <c r="I34" s="14">
        <v>4173784</v>
      </c>
    </row>
    <row r="35" spans="1:9" ht="15.75" outlineLevel="2">
      <c r="A35" s="27" t="s">
        <v>20</v>
      </c>
      <c r="B35" s="13"/>
      <c r="C35" s="14">
        <v>2076814.46</v>
      </c>
      <c r="D35" s="15"/>
      <c r="E35" s="15"/>
      <c r="F35" s="15"/>
      <c r="G35" s="15"/>
      <c r="H35" s="15"/>
      <c r="I35" s="14">
        <v>2076814.46</v>
      </c>
    </row>
    <row r="36" spans="1:9" s="20" customFormat="1" ht="31.5">
      <c r="A36" s="16" t="s">
        <v>30</v>
      </c>
      <c r="B36" s="40">
        <f>B73+B66+B61+B57+B49+B46+B37</f>
        <v>8898214.6899999995</v>
      </c>
      <c r="C36" s="40">
        <f>C73+C66+C61+C57+C49+C46+C37</f>
        <v>78308791.939999998</v>
      </c>
      <c r="D36" s="40">
        <f t="shared" ref="D36:I36" si="0">D73+D66+D61+D57+D49+D46+D37</f>
        <v>9180000</v>
      </c>
      <c r="E36" s="40">
        <f t="shared" si="0"/>
        <v>104733222.92</v>
      </c>
      <c r="F36" s="40">
        <f t="shared" si="0"/>
        <v>9040211.7599999998</v>
      </c>
      <c r="G36" s="40">
        <f t="shared" si="0"/>
        <v>49028286.189999998</v>
      </c>
      <c r="H36" s="40">
        <f t="shared" si="0"/>
        <v>9038002.9299999978</v>
      </c>
      <c r="I36" s="40">
        <f t="shared" si="0"/>
        <v>134013728.66999999</v>
      </c>
    </row>
    <row r="37" spans="1:9" s="25" customFormat="1" ht="15.75" outlineLevel="1">
      <c r="A37" s="26" t="s">
        <v>7</v>
      </c>
      <c r="B37" s="22"/>
      <c r="C37" s="23">
        <v>26888442.079999998</v>
      </c>
      <c r="D37" s="24"/>
      <c r="E37" s="23">
        <v>38945038.170000002</v>
      </c>
      <c r="F37" s="24"/>
      <c r="G37" s="23">
        <v>15318725.84</v>
      </c>
      <c r="H37" s="24"/>
      <c r="I37" s="23">
        <v>50514754.409999996</v>
      </c>
    </row>
    <row r="38" spans="1:9" ht="15.75" outlineLevel="2">
      <c r="A38" s="27" t="s">
        <v>31</v>
      </c>
      <c r="B38" s="13"/>
      <c r="C38" s="14">
        <v>55611.18</v>
      </c>
      <c r="D38" s="15"/>
      <c r="E38" s="15"/>
      <c r="F38" s="15"/>
      <c r="G38" s="14">
        <v>55611.18</v>
      </c>
      <c r="H38" s="15"/>
      <c r="I38" s="15"/>
    </row>
    <row r="39" spans="1:9" ht="15.75" outlineLevel="2">
      <c r="A39" s="27" t="s">
        <v>32</v>
      </c>
      <c r="B39" s="13"/>
      <c r="C39" s="14">
        <v>161528.15</v>
      </c>
      <c r="D39" s="15"/>
      <c r="E39" s="15"/>
      <c r="F39" s="15"/>
      <c r="G39" s="14">
        <v>161528.15</v>
      </c>
      <c r="H39" s="15"/>
      <c r="I39" s="15"/>
    </row>
    <row r="40" spans="1:9" ht="15.75" outlineLevel="2">
      <c r="A40" s="27" t="s">
        <v>33</v>
      </c>
      <c r="B40" s="13"/>
      <c r="C40" s="14">
        <v>122616</v>
      </c>
      <c r="D40" s="15"/>
      <c r="E40" s="15"/>
      <c r="F40" s="15"/>
      <c r="G40" s="14">
        <v>122616</v>
      </c>
      <c r="H40" s="15"/>
      <c r="I40" s="15"/>
    </row>
    <row r="41" spans="1:9" ht="15.75" outlineLevel="2">
      <c r="A41" s="27" t="s">
        <v>34</v>
      </c>
      <c r="B41" s="13"/>
      <c r="C41" s="14">
        <v>11202609.949999999</v>
      </c>
      <c r="D41" s="15"/>
      <c r="E41" s="14">
        <v>2089531.61</v>
      </c>
      <c r="F41" s="15"/>
      <c r="G41" s="14">
        <v>4880141.5599999996</v>
      </c>
      <c r="H41" s="15"/>
      <c r="I41" s="14">
        <v>8412000</v>
      </c>
    </row>
    <row r="42" spans="1:9" ht="15.75" outlineLevel="2">
      <c r="A42" s="27" t="s">
        <v>35</v>
      </c>
      <c r="B42" s="13"/>
      <c r="C42" s="14">
        <v>917176.95</v>
      </c>
      <c r="D42" s="15"/>
      <c r="E42" s="15"/>
      <c r="F42" s="15"/>
      <c r="G42" s="14">
        <v>917176.95</v>
      </c>
      <c r="H42" s="15"/>
      <c r="I42" s="15"/>
    </row>
    <row r="43" spans="1:9" ht="15.75" outlineLevel="2">
      <c r="A43" s="27" t="s">
        <v>36</v>
      </c>
      <c r="B43" s="13"/>
      <c r="C43" s="14">
        <v>3999996</v>
      </c>
      <c r="D43" s="15"/>
      <c r="E43" s="15"/>
      <c r="F43" s="15"/>
      <c r="G43" s="14">
        <v>3999996</v>
      </c>
      <c r="H43" s="15"/>
      <c r="I43" s="15"/>
    </row>
    <row r="44" spans="1:9" ht="15.75" outlineLevel="2">
      <c r="A44" s="27" t="s">
        <v>37</v>
      </c>
      <c r="B44" s="13"/>
      <c r="C44" s="14">
        <v>10428903.85</v>
      </c>
      <c r="D44" s="15"/>
      <c r="E44" s="14">
        <v>17270361.309999999</v>
      </c>
      <c r="F44" s="15"/>
      <c r="G44" s="14">
        <v>5076656</v>
      </c>
      <c r="H44" s="15"/>
      <c r="I44" s="14">
        <v>22622609.16</v>
      </c>
    </row>
    <row r="45" spans="1:9" ht="15.75" outlineLevel="2">
      <c r="A45" s="27" t="s">
        <v>38</v>
      </c>
      <c r="B45" s="13"/>
      <c r="C45" s="13"/>
      <c r="D45" s="15"/>
      <c r="E45" s="14">
        <v>19585145.25</v>
      </c>
      <c r="F45" s="15"/>
      <c r="G45" s="14">
        <v>105000</v>
      </c>
      <c r="H45" s="15"/>
      <c r="I45" s="14">
        <v>19480145.25</v>
      </c>
    </row>
    <row r="46" spans="1:9" s="25" customFormat="1" ht="15.75" outlineLevel="1">
      <c r="A46" s="26" t="s">
        <v>9</v>
      </c>
      <c r="B46" s="22"/>
      <c r="C46" s="23">
        <v>5002670.1399999997</v>
      </c>
      <c r="D46" s="24"/>
      <c r="E46" s="24"/>
      <c r="F46" s="24"/>
      <c r="G46" s="23">
        <v>5002670.1399999997</v>
      </c>
      <c r="H46" s="24"/>
      <c r="I46" s="24"/>
    </row>
    <row r="47" spans="1:9" ht="15.75" outlineLevel="2">
      <c r="A47" s="27" t="s">
        <v>39</v>
      </c>
      <c r="B47" s="13"/>
      <c r="C47" s="14">
        <v>244456</v>
      </c>
      <c r="D47" s="15"/>
      <c r="E47" s="15"/>
      <c r="F47" s="15"/>
      <c r="G47" s="14">
        <v>244456</v>
      </c>
      <c r="H47" s="15"/>
      <c r="I47" s="15"/>
    </row>
    <row r="48" spans="1:9" ht="15.75" outlineLevel="2">
      <c r="A48" s="27" t="s">
        <v>40</v>
      </c>
      <c r="B48" s="13"/>
      <c r="C48" s="14">
        <v>4758214.1399999997</v>
      </c>
      <c r="D48" s="15"/>
      <c r="E48" s="15"/>
      <c r="F48" s="15"/>
      <c r="G48" s="14">
        <v>4758214.1399999997</v>
      </c>
      <c r="H48" s="15"/>
      <c r="I48" s="15"/>
    </row>
    <row r="49" spans="1:9" s="25" customFormat="1" ht="15.75" outlineLevel="1">
      <c r="A49" s="26" t="s">
        <v>41</v>
      </c>
      <c r="B49" s="22"/>
      <c r="C49" s="23">
        <v>33835909.600000001</v>
      </c>
      <c r="D49" s="24"/>
      <c r="E49" s="24"/>
      <c r="F49" s="24"/>
      <c r="G49" s="23">
        <v>20143439.670000002</v>
      </c>
      <c r="H49" s="24"/>
      <c r="I49" s="23">
        <v>13692469.93</v>
      </c>
    </row>
    <row r="50" spans="1:9" ht="15.75" outlineLevel="2">
      <c r="A50" s="27" t="s">
        <v>42</v>
      </c>
      <c r="B50" s="13"/>
      <c r="C50" s="14">
        <v>1050729.57</v>
      </c>
      <c r="D50" s="15"/>
      <c r="E50" s="15"/>
      <c r="F50" s="15"/>
      <c r="G50" s="14">
        <v>1050729.57</v>
      </c>
      <c r="H50" s="15"/>
      <c r="I50" s="15"/>
    </row>
    <row r="51" spans="1:9" ht="15.75" outlineLevel="2">
      <c r="A51" s="27" t="s">
        <v>13</v>
      </c>
      <c r="B51" s="13"/>
      <c r="C51" s="14">
        <v>5737000</v>
      </c>
      <c r="D51" s="15"/>
      <c r="E51" s="15"/>
      <c r="F51" s="15"/>
      <c r="G51" s="14">
        <v>2304000</v>
      </c>
      <c r="H51" s="15"/>
      <c r="I51" s="14">
        <v>3433000</v>
      </c>
    </row>
    <row r="52" spans="1:9" ht="31.5" outlineLevel="2">
      <c r="A52" s="27" t="s">
        <v>43</v>
      </c>
      <c r="B52" s="13"/>
      <c r="C52" s="14">
        <v>2106786.15</v>
      </c>
      <c r="D52" s="15"/>
      <c r="E52" s="15"/>
      <c r="F52" s="15"/>
      <c r="G52" s="14">
        <v>2106786.15</v>
      </c>
      <c r="H52" s="15"/>
      <c r="I52" s="15"/>
    </row>
    <row r="53" spans="1:9" ht="15.75" outlineLevel="2">
      <c r="A53" s="27" t="s">
        <v>11</v>
      </c>
      <c r="B53" s="13"/>
      <c r="C53" s="14">
        <v>6391844</v>
      </c>
      <c r="D53" s="15"/>
      <c r="E53" s="15"/>
      <c r="F53" s="15"/>
      <c r="G53" s="14">
        <v>6391844</v>
      </c>
      <c r="H53" s="15"/>
      <c r="I53" s="15"/>
    </row>
    <row r="54" spans="1:9" ht="15.75" outlineLevel="2">
      <c r="A54" s="27" t="s">
        <v>65</v>
      </c>
      <c r="B54" s="13"/>
      <c r="C54" s="14">
        <v>3414467.95</v>
      </c>
      <c r="D54" s="15"/>
      <c r="E54" s="15"/>
      <c r="F54" s="15"/>
      <c r="G54" s="14">
        <v>3414467.95</v>
      </c>
      <c r="H54" s="15"/>
      <c r="I54" s="15"/>
    </row>
    <row r="55" spans="1:9" ht="15.75" outlineLevel="2">
      <c r="A55" s="27" t="s">
        <v>66</v>
      </c>
      <c r="B55" s="13"/>
      <c r="C55" s="14">
        <v>12844461.93</v>
      </c>
      <c r="D55" s="15"/>
      <c r="E55" s="15"/>
      <c r="F55" s="15"/>
      <c r="G55" s="14">
        <v>2584992</v>
      </c>
      <c r="H55" s="15"/>
      <c r="I55" s="14">
        <v>10259469.93</v>
      </c>
    </row>
    <row r="56" spans="1:9" ht="15.75" outlineLevel="2">
      <c r="A56" s="27" t="s">
        <v>37</v>
      </c>
      <c r="B56" s="13"/>
      <c r="C56" s="14">
        <v>2290620</v>
      </c>
      <c r="D56" s="15"/>
      <c r="E56" s="15"/>
      <c r="F56" s="15"/>
      <c r="G56" s="14">
        <v>2290620</v>
      </c>
      <c r="H56" s="15"/>
      <c r="I56" s="15"/>
    </row>
    <row r="57" spans="1:9" s="25" customFormat="1" ht="15.75" outlineLevel="1">
      <c r="A57" s="26" t="s">
        <v>12</v>
      </c>
      <c r="B57" s="22"/>
      <c r="C57" s="23">
        <v>6271914.54</v>
      </c>
      <c r="D57" s="24"/>
      <c r="E57" s="23">
        <v>10512479.199999999</v>
      </c>
      <c r="F57" s="24"/>
      <c r="G57" s="23">
        <v>5028982</v>
      </c>
      <c r="H57" s="24"/>
      <c r="I57" s="23">
        <v>11755411.74</v>
      </c>
    </row>
    <row r="58" spans="1:9" ht="15.75" outlineLevel="2">
      <c r="A58" s="27" t="s">
        <v>44</v>
      </c>
      <c r="B58" s="13"/>
      <c r="C58" s="14">
        <v>748982</v>
      </c>
      <c r="D58" s="15"/>
      <c r="E58" s="15"/>
      <c r="F58" s="15"/>
      <c r="G58" s="14">
        <v>748982</v>
      </c>
      <c r="H58" s="15"/>
      <c r="I58" s="15"/>
    </row>
    <row r="59" spans="1:9" ht="15.75" outlineLevel="2">
      <c r="A59" s="27" t="s">
        <v>45</v>
      </c>
      <c r="B59" s="13"/>
      <c r="C59" s="13"/>
      <c r="D59" s="15"/>
      <c r="E59" s="14">
        <v>5678000</v>
      </c>
      <c r="F59" s="15"/>
      <c r="G59" s="14">
        <v>1930000</v>
      </c>
      <c r="H59" s="15"/>
      <c r="I59" s="14">
        <v>3748000</v>
      </c>
    </row>
    <row r="60" spans="1:9" ht="31.5" outlineLevel="2">
      <c r="A60" s="27" t="s">
        <v>19</v>
      </c>
      <c r="B60" s="13"/>
      <c r="C60" s="14">
        <v>5522932.54</v>
      </c>
      <c r="D60" s="15"/>
      <c r="E60" s="14">
        <v>4834479.2</v>
      </c>
      <c r="F60" s="15"/>
      <c r="G60" s="14">
        <v>2350000</v>
      </c>
      <c r="H60" s="15"/>
      <c r="I60" s="14">
        <v>8007411.7400000002</v>
      </c>
    </row>
    <row r="61" spans="1:9" s="25" customFormat="1" ht="15.75" outlineLevel="1">
      <c r="A61" s="26" t="s">
        <v>21</v>
      </c>
      <c r="B61" s="22"/>
      <c r="C61" s="23">
        <v>3704968.41</v>
      </c>
      <c r="D61" s="24"/>
      <c r="E61" s="23">
        <v>48770982.670000002</v>
      </c>
      <c r="F61" s="24"/>
      <c r="G61" s="23">
        <v>949581.37</v>
      </c>
      <c r="H61" s="24"/>
      <c r="I61" s="23">
        <v>51526369.710000001</v>
      </c>
    </row>
    <row r="62" spans="1:9" ht="15.75" outlineLevel="2">
      <c r="A62" s="27" t="s">
        <v>24</v>
      </c>
      <c r="B62" s="13"/>
      <c r="C62" s="14">
        <v>3704968.41</v>
      </c>
      <c r="D62" s="15"/>
      <c r="E62" s="15"/>
      <c r="F62" s="15"/>
      <c r="G62" s="14">
        <v>629581.37</v>
      </c>
      <c r="H62" s="15"/>
      <c r="I62" s="14">
        <v>3075387.04</v>
      </c>
    </row>
    <row r="63" spans="1:9" ht="15.75" outlineLevel="2">
      <c r="A63" s="27" t="s">
        <v>46</v>
      </c>
      <c r="B63" s="13"/>
      <c r="C63" s="13"/>
      <c r="D63" s="15"/>
      <c r="E63" s="14">
        <v>18879192.780000001</v>
      </c>
      <c r="F63" s="15"/>
      <c r="G63" s="15"/>
      <c r="H63" s="15"/>
      <c r="I63" s="14">
        <v>18879192.780000001</v>
      </c>
    </row>
    <row r="64" spans="1:9" ht="15.75" outlineLevel="2">
      <c r="A64" s="27" t="s">
        <v>47</v>
      </c>
      <c r="B64" s="13"/>
      <c r="C64" s="13"/>
      <c r="D64" s="15"/>
      <c r="E64" s="14">
        <v>19800000</v>
      </c>
      <c r="F64" s="15"/>
      <c r="G64" s="14">
        <v>320000</v>
      </c>
      <c r="H64" s="15"/>
      <c r="I64" s="14">
        <v>19480000</v>
      </c>
    </row>
    <row r="65" spans="1:9" ht="15.75" outlineLevel="2">
      <c r="A65" s="27" t="s">
        <v>48</v>
      </c>
      <c r="B65" s="13"/>
      <c r="C65" s="13"/>
      <c r="D65" s="15"/>
      <c r="E65" s="14">
        <v>10091789.890000001</v>
      </c>
      <c r="F65" s="15"/>
      <c r="G65" s="15"/>
      <c r="H65" s="15"/>
      <c r="I65" s="14">
        <v>10091789.890000001</v>
      </c>
    </row>
    <row r="66" spans="1:9" s="25" customFormat="1" ht="47.25" outlineLevel="1">
      <c r="A66" s="26" t="s">
        <v>49</v>
      </c>
      <c r="B66" s="22"/>
      <c r="C66" s="23">
        <v>2604887.17</v>
      </c>
      <c r="D66" s="24"/>
      <c r="E66" s="23">
        <v>6504722.8799999999</v>
      </c>
      <c r="F66" s="24"/>
      <c r="G66" s="23">
        <v>2584887.17</v>
      </c>
      <c r="H66" s="24"/>
      <c r="I66" s="23">
        <v>6524722.8799999999</v>
      </c>
    </row>
    <row r="67" spans="1:9" ht="15.75" outlineLevel="2">
      <c r="A67" s="27" t="s">
        <v>50</v>
      </c>
      <c r="B67" s="13"/>
      <c r="C67" s="14">
        <v>575000</v>
      </c>
      <c r="D67" s="15"/>
      <c r="E67" s="15"/>
      <c r="F67" s="15"/>
      <c r="G67" s="14">
        <v>555000</v>
      </c>
      <c r="H67" s="15"/>
      <c r="I67" s="14">
        <v>20000</v>
      </c>
    </row>
    <row r="68" spans="1:9" ht="15.75" outlineLevel="2">
      <c r="A68" s="27" t="s">
        <v>51</v>
      </c>
      <c r="B68" s="13"/>
      <c r="C68" s="14">
        <v>255960.14</v>
      </c>
      <c r="D68" s="15"/>
      <c r="E68" s="14">
        <v>2700290</v>
      </c>
      <c r="F68" s="15"/>
      <c r="G68" s="14">
        <v>255960.14</v>
      </c>
      <c r="H68" s="15"/>
      <c r="I68" s="14">
        <v>2700290</v>
      </c>
    </row>
    <row r="69" spans="1:9" ht="15.75" outlineLevel="2">
      <c r="A69" s="27" t="s">
        <v>52</v>
      </c>
      <c r="B69" s="13"/>
      <c r="C69" s="14">
        <v>923725</v>
      </c>
      <c r="D69" s="15"/>
      <c r="E69" s="15"/>
      <c r="F69" s="15"/>
      <c r="G69" s="14">
        <v>923725</v>
      </c>
      <c r="H69" s="15"/>
      <c r="I69" s="15"/>
    </row>
    <row r="70" spans="1:9" ht="15.75" outlineLevel="2">
      <c r="A70" s="27" t="s">
        <v>53</v>
      </c>
      <c r="B70" s="13"/>
      <c r="C70" s="13"/>
      <c r="D70" s="15"/>
      <c r="E70" s="14">
        <v>3804432.88</v>
      </c>
      <c r="F70" s="15"/>
      <c r="G70" s="15"/>
      <c r="H70" s="15"/>
      <c r="I70" s="14">
        <v>3804432.88</v>
      </c>
    </row>
    <row r="71" spans="1:9" ht="15.75" outlineLevel="2">
      <c r="A71" s="27" t="s">
        <v>54</v>
      </c>
      <c r="B71" s="13"/>
      <c r="C71" s="14">
        <v>633920.03</v>
      </c>
      <c r="D71" s="15"/>
      <c r="E71" s="15"/>
      <c r="F71" s="15"/>
      <c r="G71" s="14">
        <v>633920.03</v>
      </c>
      <c r="H71" s="15"/>
      <c r="I71" s="15"/>
    </row>
    <row r="72" spans="1:9" ht="15.75" outlineLevel="2">
      <c r="A72" s="27" t="s">
        <v>55</v>
      </c>
      <c r="B72" s="13"/>
      <c r="C72" s="14">
        <v>216282</v>
      </c>
      <c r="D72" s="15"/>
      <c r="E72" s="15"/>
      <c r="F72" s="15"/>
      <c r="G72" s="14">
        <v>216282</v>
      </c>
      <c r="H72" s="15"/>
      <c r="I72" s="15"/>
    </row>
    <row r="73" spans="1:9" ht="31.5">
      <c r="A73" s="28" t="s">
        <v>71</v>
      </c>
      <c r="B73" s="29">
        <f>SUM(B74:B80)</f>
        <v>8898214.6899999995</v>
      </c>
      <c r="C73" s="30"/>
      <c r="D73" s="31">
        <f>SUM(D74:D80)</f>
        <v>9180000</v>
      </c>
      <c r="E73" s="30"/>
      <c r="F73" s="31">
        <f>SUM(F74:F80)</f>
        <v>9040211.7599999998</v>
      </c>
      <c r="G73" s="30"/>
      <c r="H73" s="32">
        <f>B73+D73-F73</f>
        <v>9038002.9299999978</v>
      </c>
      <c r="I73" s="30"/>
    </row>
    <row r="74" spans="1:9" ht="15.75">
      <c r="A74" s="33" t="s">
        <v>72</v>
      </c>
      <c r="B74" s="34">
        <f>5408+59624.8</f>
        <v>65032.800000000003</v>
      </c>
      <c r="C74" s="30"/>
      <c r="D74" s="35">
        <v>50000</v>
      </c>
      <c r="E74" s="30"/>
      <c r="F74" s="35">
        <f>48104.3+5408</f>
        <v>53512.3</v>
      </c>
      <c r="G74" s="30"/>
      <c r="H74" s="36">
        <f t="shared" ref="H74:H80" si="1">B74+D74-F74</f>
        <v>61520.5</v>
      </c>
      <c r="I74" s="39"/>
    </row>
    <row r="75" spans="1:9" ht="15.75">
      <c r="A75" s="33" t="s">
        <v>73</v>
      </c>
      <c r="B75" s="34">
        <v>176898</v>
      </c>
      <c r="C75" s="30"/>
      <c r="D75" s="35">
        <v>200000</v>
      </c>
      <c r="E75" s="30"/>
      <c r="F75" s="35">
        <v>162756</v>
      </c>
      <c r="G75" s="30"/>
      <c r="H75" s="36">
        <f t="shared" si="1"/>
        <v>214142</v>
      </c>
      <c r="I75" s="30"/>
    </row>
    <row r="76" spans="1:9" ht="15.75">
      <c r="A76" s="33" t="s">
        <v>74</v>
      </c>
      <c r="B76" s="34">
        <v>3707447.74</v>
      </c>
      <c r="C76" s="30"/>
      <c r="D76" s="35">
        <v>2770000</v>
      </c>
      <c r="E76" s="30"/>
      <c r="F76" s="35">
        <f>3732547.28-5408</f>
        <v>3727139.28</v>
      </c>
      <c r="G76" s="30"/>
      <c r="H76" s="36">
        <f t="shared" si="1"/>
        <v>2750308.4600000004</v>
      </c>
      <c r="I76" s="30"/>
    </row>
    <row r="77" spans="1:9" ht="15.75">
      <c r="A77" s="33" t="s">
        <v>75</v>
      </c>
      <c r="B77" s="34">
        <v>1461798.4</v>
      </c>
      <c r="C77" s="30"/>
      <c r="D77" s="37">
        <v>1990000</v>
      </c>
      <c r="E77" s="30"/>
      <c r="F77" s="37">
        <v>1540413.15</v>
      </c>
      <c r="G77" s="30"/>
      <c r="H77" s="36">
        <f t="shared" si="1"/>
        <v>1911385.25</v>
      </c>
      <c r="I77" s="30"/>
    </row>
    <row r="78" spans="1:9" ht="15.75">
      <c r="A78" s="33" t="s">
        <v>76</v>
      </c>
      <c r="B78" s="34">
        <v>874656.47</v>
      </c>
      <c r="C78" s="30"/>
      <c r="D78" s="38">
        <v>900000</v>
      </c>
      <c r="E78" s="30"/>
      <c r="F78" s="38">
        <v>860141</v>
      </c>
      <c r="G78" s="30"/>
      <c r="H78" s="36">
        <f t="shared" si="1"/>
        <v>914515.47</v>
      </c>
      <c r="I78" s="30"/>
    </row>
    <row r="79" spans="1:9" ht="15.75">
      <c r="A79" s="33" t="s">
        <v>77</v>
      </c>
      <c r="B79" s="34">
        <v>1392607.55</v>
      </c>
      <c r="C79" s="30"/>
      <c r="D79" s="38">
        <v>2120000</v>
      </c>
      <c r="E79" s="30"/>
      <c r="F79" s="38">
        <v>1579225.3</v>
      </c>
      <c r="G79" s="30"/>
      <c r="H79" s="36">
        <f t="shared" si="1"/>
        <v>1933382.2499999998</v>
      </c>
      <c r="I79" s="30"/>
    </row>
    <row r="80" spans="1:9" ht="15.75">
      <c r="A80" s="33" t="s">
        <v>78</v>
      </c>
      <c r="B80" s="34">
        <v>1219773.73</v>
      </c>
      <c r="C80" s="30"/>
      <c r="D80" s="38">
        <v>1150000</v>
      </c>
      <c r="E80" s="30"/>
      <c r="F80" s="38">
        <v>1117024.73</v>
      </c>
      <c r="G80" s="30"/>
      <c r="H80" s="36">
        <f t="shared" si="1"/>
        <v>1252749</v>
      </c>
      <c r="I80" s="30"/>
    </row>
    <row r="81" spans="1:9" s="20" customFormat="1" ht="36" customHeight="1">
      <c r="A81" s="16" t="s">
        <v>56</v>
      </c>
      <c r="B81" s="17"/>
      <c r="C81" s="17"/>
      <c r="D81" s="18">
        <v>565000</v>
      </c>
      <c r="E81" s="19"/>
      <c r="F81" s="18">
        <v>135000</v>
      </c>
      <c r="G81" s="19"/>
      <c r="H81" s="18">
        <v>430000</v>
      </c>
      <c r="I81" s="19"/>
    </row>
    <row r="82" spans="1:9" s="25" customFormat="1" ht="15.75" outlineLevel="1">
      <c r="A82" s="26" t="s">
        <v>57</v>
      </c>
      <c r="B82" s="22"/>
      <c r="C82" s="22"/>
      <c r="D82" s="23">
        <v>565000</v>
      </c>
      <c r="E82" s="24"/>
      <c r="F82" s="23">
        <v>135000</v>
      </c>
      <c r="G82" s="24"/>
      <c r="H82" s="23">
        <v>430000</v>
      </c>
      <c r="I82" s="24"/>
    </row>
    <row r="83" spans="1:9" ht="15.75" outlineLevel="2">
      <c r="A83" s="27" t="s">
        <v>58</v>
      </c>
      <c r="B83" s="13"/>
      <c r="C83" s="13"/>
      <c r="D83" s="14">
        <v>565000</v>
      </c>
      <c r="E83" s="15"/>
      <c r="F83" s="14">
        <v>135000</v>
      </c>
      <c r="G83" s="15"/>
      <c r="H83" s="14">
        <v>430000</v>
      </c>
      <c r="I83" s="15"/>
    </row>
    <row r="84" spans="1:9" s="20" customFormat="1" ht="15.75">
      <c r="A84" s="21" t="s">
        <v>1</v>
      </c>
      <c r="B84" s="40">
        <f>B81+B73</f>
        <v>8898214.6899999995</v>
      </c>
      <c r="C84" s="18">
        <v>178850883.68000001</v>
      </c>
      <c r="D84" s="18">
        <f>D81+D73</f>
        <v>9745000</v>
      </c>
      <c r="E84" s="18">
        <v>144791842.66999999</v>
      </c>
      <c r="F84" s="18">
        <f>F81+F73</f>
        <v>9175211.7599999998</v>
      </c>
      <c r="G84" s="18">
        <v>102249881.43000001</v>
      </c>
      <c r="H84" s="18">
        <f>H81+H73</f>
        <v>9468002.9299999978</v>
      </c>
      <c r="I84" s="18">
        <v>221392844.91999999</v>
      </c>
    </row>
    <row r="85" spans="1:9" ht="15.75"/>
    <row r="86" spans="1:9" ht="15.75"/>
    <row r="87" spans="1:9" ht="15.75"/>
    <row r="88" spans="1:9" ht="15.75"/>
    <row r="89" spans="1:9" ht="15.75"/>
    <row r="90" spans="1:9" ht="15.75"/>
  </sheetData>
  <mergeCells count="9">
    <mergeCell ref="A5:A6"/>
    <mergeCell ref="H1:I1"/>
    <mergeCell ref="A2:I2"/>
    <mergeCell ref="A3:I3"/>
    <mergeCell ref="A4:I4"/>
    <mergeCell ref="B5:C5"/>
    <mergeCell ref="D5:E5"/>
    <mergeCell ref="F5:G5"/>
    <mergeCell ref="H5:I5"/>
  </mergeCells>
  <pageMargins left="0.39370078740157483" right="0.39370078740157483" top="0.39370078740157483" bottom="0.39370078740157483" header="0" footer="0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TDSheet!Заголовки_для_печати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Гагун Людмила</cp:lastModifiedBy>
  <cp:lastPrinted>2018-01-25T09:34:27Z</cp:lastPrinted>
  <dcterms:modified xsi:type="dcterms:W3CDTF">2018-01-25T09:34:31Z</dcterms:modified>
</cp:coreProperties>
</file>