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TDSheet!$5:$6</definedName>
    <definedName name="_xlnm.Print_Area" localSheetId="0">TDSheet!$A$1:$I$82</definedName>
  </definedNames>
  <calcPr calcId="145621" refMode="R1C1"/>
</workbook>
</file>

<file path=xl/calcChain.xml><?xml version="1.0" encoding="utf-8"?>
<calcChain xmlns="http://schemas.openxmlformats.org/spreadsheetml/2006/main">
  <c r="G62" i="1" l="1"/>
  <c r="I62" i="1"/>
  <c r="E62" i="1"/>
  <c r="G58" i="1"/>
  <c r="I58" i="1"/>
  <c r="E58" i="1"/>
  <c r="E38" i="1"/>
  <c r="G38" i="1"/>
  <c r="I38" i="1"/>
  <c r="C38" i="1"/>
  <c r="E16" i="1"/>
  <c r="G16" i="1"/>
  <c r="I16" i="1"/>
  <c r="C16" i="1"/>
  <c r="E13" i="1"/>
  <c r="G13" i="1"/>
  <c r="I13" i="1"/>
  <c r="C13" i="1"/>
  <c r="E9" i="1"/>
  <c r="G9" i="1"/>
  <c r="I9" i="1"/>
  <c r="C9" i="1"/>
  <c r="H76" i="1"/>
  <c r="H75" i="1"/>
  <c r="H74" i="1"/>
  <c r="H73" i="1"/>
  <c r="H72" i="1"/>
  <c r="H71" i="1"/>
  <c r="H70" i="1"/>
  <c r="F69" i="1"/>
  <c r="F82" i="1" s="1"/>
  <c r="D69" i="1"/>
  <c r="D82" i="1" s="1"/>
  <c r="B69" i="1"/>
  <c r="B82" i="1" s="1"/>
  <c r="C7" i="1" l="1"/>
  <c r="C82" i="1" s="1"/>
  <c r="D7" i="1"/>
  <c r="I7" i="1"/>
  <c r="I82" i="1" s="1"/>
  <c r="G7" i="1"/>
  <c r="G82" i="1" s="1"/>
  <c r="E7" i="1"/>
  <c r="E82" i="1" s="1"/>
  <c r="B7" i="1"/>
  <c r="F7" i="1"/>
  <c r="H69" i="1"/>
  <c r="H82" i="1" l="1"/>
  <c r="H7" i="1"/>
</calcChain>
</file>

<file path=xl/sharedStrings.xml><?xml version="1.0" encoding="utf-8"?>
<sst xmlns="http://schemas.openxmlformats.org/spreadsheetml/2006/main" count="93" uniqueCount="78">
  <si>
    <t>Информация о кредитовании хозяйствующих субъектов</t>
  </si>
  <si>
    <t>Задолженность на начало</t>
  </si>
  <si>
    <t>Выдано</t>
  </si>
  <si>
    <t>Погашено</t>
  </si>
  <si>
    <t>Задолженность на конец</t>
  </si>
  <si>
    <t>Животноводство</t>
  </si>
  <si>
    <t>КФХ Гулпарь А.К.</t>
  </si>
  <si>
    <t>КФХ Хачатрян В.В.</t>
  </si>
  <si>
    <t>ООО "Терра Ностра"</t>
  </si>
  <si>
    <t>Овощеводство и растениеводство</t>
  </si>
  <si>
    <t>КФХ Баксан М.И.</t>
  </si>
  <si>
    <t>ООО "Пульсар-Агро"</t>
  </si>
  <si>
    <t>ООО "Семькор"</t>
  </si>
  <si>
    <t>Производство и переработка продовольственных, промышленных товаров, товаров народного потребления</t>
  </si>
  <si>
    <t>СООО "ЛЕО-МЛС"</t>
  </si>
  <si>
    <t>ООО "Фиальт-Агро"</t>
  </si>
  <si>
    <t>Закладка многолетних насаждений</t>
  </si>
  <si>
    <t>ООО "Агро Компакт"</t>
  </si>
  <si>
    <t>ЗАО "Каменский консервный завод"</t>
  </si>
  <si>
    <t>ООО "Агрикол ППК"</t>
  </si>
  <si>
    <t>ООО "Агролиния"</t>
  </si>
  <si>
    <t>ООО "Агросем"</t>
  </si>
  <si>
    <t>ООО "Агрохолдинг"</t>
  </si>
  <si>
    <t>ООО "Био Ланд"</t>
  </si>
  <si>
    <t>ООО "Нер Агро"</t>
  </si>
  <si>
    <t>ООО "Племжив агроэлит"</t>
  </si>
  <si>
    <t>ООО "Полюс-Агро"</t>
  </si>
  <si>
    <t>ООО "Сады Приднестровья"</t>
  </si>
  <si>
    <t>ООО "ТПФ "Интерцентр Люкс"</t>
  </si>
  <si>
    <t>ООО "Уотерхауз"</t>
  </si>
  <si>
    <t>ООО "Фикс"</t>
  </si>
  <si>
    <t>ООО"Бивани"</t>
  </si>
  <si>
    <t>Переработка сельхоз. продукции</t>
  </si>
  <si>
    <t>ОАО "Завод консервов детского питания"</t>
  </si>
  <si>
    <t>ООО "Динисалл"</t>
  </si>
  <si>
    <t>Раскорчевка</t>
  </si>
  <si>
    <t>ООО "Агролюкс"</t>
  </si>
  <si>
    <t>ООО "Калиюга Плюс"</t>
  </si>
  <si>
    <t>ООО "Фирма Компромтур"</t>
  </si>
  <si>
    <t>ООО "Хайлань"</t>
  </si>
  <si>
    <t>ООО "Эко Флорамед"</t>
  </si>
  <si>
    <t>ООО "БИФ"</t>
  </si>
  <si>
    <t>Мелиорация</t>
  </si>
  <si>
    <t>ООО "Агрофирма "Солнце-Дар"</t>
  </si>
  <si>
    <t>ООО "Зеленый Сад"</t>
  </si>
  <si>
    <t>ООО "Холпарк"</t>
  </si>
  <si>
    <t>ГУП "Острог"</t>
  </si>
  <si>
    <t>ДООО "ПолиМир"</t>
  </si>
  <si>
    <t>ООО "ВодоРесурс"</t>
  </si>
  <si>
    <t>ООО "Лювена"</t>
  </si>
  <si>
    <t>Государственная программа поддержки и развития малого предпринимательства</t>
  </si>
  <si>
    <t>ООО "Аватар"</t>
  </si>
  <si>
    <t>Общественное питание</t>
  </si>
  <si>
    <t>ООО "Макслен"</t>
  </si>
  <si>
    <t>Приложение № 1</t>
  </si>
  <si>
    <t xml:space="preserve">за счет средств финансового резерва Фонда государственного резерва ПМР </t>
  </si>
  <si>
    <t>Наименование</t>
  </si>
  <si>
    <t xml:space="preserve">Сумма
руб. ПМР </t>
  </si>
  <si>
    <t>Сумма
росс. руб.</t>
  </si>
  <si>
    <t>за 01.01.2018 - 31.12.2018 гг.</t>
  </si>
  <si>
    <t>Субъекты агропромышленного комплекса</t>
  </si>
  <si>
    <t xml:space="preserve">Субъекты малого предпринимательства с поручительством ФГР ПМР </t>
  </si>
  <si>
    <t>Субъекты малого предпринимательства с полным залоговым обеспечением</t>
  </si>
  <si>
    <t>Внутренний туризм</t>
  </si>
  <si>
    <t>ИТОГО</t>
  </si>
  <si>
    <t xml:space="preserve">Граждане ПМР </t>
  </si>
  <si>
    <t>Развитие личного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</si>
  <si>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</si>
  <si>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</si>
  <si>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</si>
  <si>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</si>
  <si>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</si>
  <si>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</si>
  <si>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</si>
  <si>
    <t>Безвозмездная финансовая помощь 
Российской Федерации</t>
  </si>
  <si>
    <t>ООО "С/х фирма ЕвроРостАгро"</t>
  </si>
  <si>
    <t>ООО "С/х  фирма "Плантатор"</t>
  </si>
  <si>
    <t>ООО "С/х  фирма "Экспедиция-Агро"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</si>
</sst>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6" formatCode="#,##0.00_ ;[Red]\-#,##0.00\ "/>
  </numFmts>
  <fonts count="5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 indent="4"/>
    </xf>
    <xf numFmtId="0" fontId="2" fillId="2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0" xfId="0" applyFont="1" applyFill="1"/>
    <xf numFmtId="0" fontId="2" fillId="2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166" fontId="3" fillId="0" borderId="10" xfId="0" applyNumberFormat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right" vertical="center"/>
    </xf>
    <xf numFmtId="166" fontId="3" fillId="0" borderId="11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indent="2"/>
    </xf>
    <xf numFmtId="166" fontId="1" fillId="0" borderId="13" xfId="0" applyNumberFormat="1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right" vertical="center"/>
    </xf>
    <xf numFmtId="166" fontId="1" fillId="0" borderId="9" xfId="0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 vertical="center"/>
    </xf>
    <xf numFmtId="166" fontId="2" fillId="3" borderId="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66" fontId="1" fillId="0" borderId="9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83"/>
  <sheetViews>
    <sheetView tabSelected="1" view="pageBreakPreview" zoomScale="60" zoomScaleNormal="70" workbookViewId="0">
      <selection activeCell="A77" sqref="A77"/>
    </sheetView>
  </sheetViews>
  <sheetFormatPr defaultColWidth="10.1640625" defaultRowHeight="11.45" customHeight="1" outlineLevelRow="2" x14ac:dyDescent="0.25"/>
  <cols>
    <col min="1" max="1" width="58.5" style="1" customWidth="1"/>
    <col min="2" max="2" width="17.5" style="1" customWidth="1"/>
    <col min="3" max="3" width="21.5" style="1" customWidth="1"/>
    <col min="4" max="4" width="17.6640625" style="1" customWidth="1"/>
    <col min="5" max="5" width="20.33203125" style="1" customWidth="1"/>
    <col min="6" max="7" width="19.5" style="1" customWidth="1"/>
    <col min="8" max="8" width="19" style="1" customWidth="1"/>
    <col min="9" max="9" width="20.33203125" style="1" customWidth="1"/>
    <col min="10" max="16384" width="10.1640625" style="12"/>
  </cols>
  <sheetData>
    <row r="1" spans="1:17" s="1" customFormat="1" ht="16.5" customHeight="1" x14ac:dyDescent="0.25">
      <c r="E1" s="2"/>
      <c r="F1" s="2"/>
      <c r="G1" s="2"/>
      <c r="H1" s="3" t="s">
        <v>54</v>
      </c>
      <c r="I1" s="3"/>
      <c r="J1" s="2"/>
    </row>
    <row r="2" spans="1:17" s="1" customFormat="1" ht="17.100000000000001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</row>
    <row r="3" spans="1:17" s="1" customFormat="1" ht="17.100000000000001" customHeight="1" x14ac:dyDescent="0.25">
      <c r="A3" s="4" t="s">
        <v>55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</row>
    <row r="4" spans="1:17" s="1" customFormat="1" ht="18" customHeight="1" x14ac:dyDescent="0.25">
      <c r="A4" s="5" t="s">
        <v>59</v>
      </c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</row>
    <row r="5" spans="1:17" s="8" customFormat="1" ht="23.25" customHeight="1" x14ac:dyDescent="0.25">
      <c r="A5" s="6" t="s">
        <v>56</v>
      </c>
      <c r="B5" s="7" t="s">
        <v>1</v>
      </c>
      <c r="C5" s="7"/>
      <c r="D5" s="7" t="s">
        <v>2</v>
      </c>
      <c r="E5" s="7"/>
      <c r="F5" s="7" t="s">
        <v>3</v>
      </c>
      <c r="G5" s="7"/>
      <c r="H5" s="7" t="s">
        <v>4</v>
      </c>
      <c r="I5" s="7"/>
    </row>
    <row r="6" spans="1:17" s="8" customFormat="1" ht="51" customHeight="1" x14ac:dyDescent="0.25">
      <c r="A6" s="9"/>
      <c r="B6" s="10" t="s">
        <v>57</v>
      </c>
      <c r="C6" s="10" t="s">
        <v>58</v>
      </c>
      <c r="D6" s="10" t="s">
        <v>57</v>
      </c>
      <c r="E6" s="10" t="s">
        <v>58</v>
      </c>
      <c r="F6" s="10" t="s">
        <v>57</v>
      </c>
      <c r="G6" s="10" t="s">
        <v>58</v>
      </c>
      <c r="H6" s="10" t="s">
        <v>57</v>
      </c>
      <c r="I6" s="11" t="s">
        <v>58</v>
      </c>
    </row>
    <row r="7" spans="1:17" s="16" customFormat="1" ht="39" customHeight="1" x14ac:dyDescent="0.25">
      <c r="A7" s="14" t="s">
        <v>74</v>
      </c>
      <c r="B7" s="38">
        <f>B69</f>
        <v>9038007.9299999997</v>
      </c>
      <c r="C7" s="15">
        <f>C9+C13+C16+C35+C38+C43+C52+C58+C62+C66</f>
        <v>221392844.92000002</v>
      </c>
      <c r="D7" s="15">
        <f>D69</f>
        <v>7187000</v>
      </c>
      <c r="E7" s="15">
        <f>E9+E13+E16+E35+E38+E43+E52+E58+E62+E66</f>
        <v>199409822.57000002</v>
      </c>
      <c r="F7" s="15">
        <f>F69</f>
        <v>9269403.9499999993</v>
      </c>
      <c r="G7" s="15">
        <f>G9+G13+G16+G35+G38+G43+G52+G58+G62+G66</f>
        <v>76703882.269999996</v>
      </c>
      <c r="H7" s="15">
        <f>H69</f>
        <v>6955603.9800000004</v>
      </c>
      <c r="I7" s="15">
        <f>I9+I13+I16+I35+I38+I43+I52+I58+I62+I66</f>
        <v>344098785.22000003</v>
      </c>
    </row>
    <row r="8" spans="1:17" s="8" customFormat="1" ht="28.5" customHeight="1" x14ac:dyDescent="0.25">
      <c r="A8" s="17" t="s">
        <v>60</v>
      </c>
      <c r="B8" s="18"/>
      <c r="C8" s="18"/>
      <c r="D8" s="18"/>
      <c r="E8" s="18"/>
      <c r="F8" s="18"/>
      <c r="G8" s="18"/>
      <c r="H8" s="18"/>
      <c r="I8" s="19"/>
    </row>
    <row r="9" spans="1:17" s="21" customFormat="1" ht="15.75" outlineLevel="1" x14ac:dyDescent="0.25">
      <c r="A9" s="20" t="s">
        <v>5</v>
      </c>
      <c r="B9" s="44"/>
      <c r="C9" s="50">
        <f>C10+C11+C12</f>
        <v>50514754.409999996</v>
      </c>
      <c r="D9" s="50"/>
      <c r="E9" s="50">
        <f t="shared" ref="D9:I9" si="0">E10+E11+E12</f>
        <v>19999592.530000001</v>
      </c>
      <c r="F9" s="50"/>
      <c r="G9" s="50">
        <f t="shared" si="0"/>
        <v>15997080</v>
      </c>
      <c r="H9" s="50"/>
      <c r="I9" s="50">
        <f t="shared" si="0"/>
        <v>54517266.939999998</v>
      </c>
    </row>
    <row r="10" spans="1:17" ht="15.75" outlineLevel="2" x14ac:dyDescent="0.25">
      <c r="A10" s="13" t="s">
        <v>41</v>
      </c>
      <c r="B10" s="47"/>
      <c r="C10" s="49">
        <v>8412000</v>
      </c>
      <c r="D10" s="48"/>
      <c r="E10" s="48"/>
      <c r="F10" s="48"/>
      <c r="G10" s="49">
        <v>6300000</v>
      </c>
      <c r="H10" s="48"/>
      <c r="I10" s="49">
        <v>2112000</v>
      </c>
    </row>
    <row r="11" spans="1:17" ht="15.75" outlineLevel="2" x14ac:dyDescent="0.25">
      <c r="A11" s="13" t="s">
        <v>28</v>
      </c>
      <c r="B11" s="47"/>
      <c r="C11" s="49">
        <v>22622609.16</v>
      </c>
      <c r="D11" s="48"/>
      <c r="E11" s="48"/>
      <c r="F11" s="48"/>
      <c r="G11" s="49">
        <v>6862080</v>
      </c>
      <c r="H11" s="48"/>
      <c r="I11" s="49">
        <v>15760529.16</v>
      </c>
    </row>
    <row r="12" spans="1:17" ht="15.75" outlineLevel="2" x14ac:dyDescent="0.25">
      <c r="A12" s="13" t="s">
        <v>15</v>
      </c>
      <c r="B12" s="47"/>
      <c r="C12" s="49">
        <v>19480145.25</v>
      </c>
      <c r="D12" s="48"/>
      <c r="E12" s="49">
        <v>19999592.530000001</v>
      </c>
      <c r="F12" s="48"/>
      <c r="G12" s="49">
        <v>2835000</v>
      </c>
      <c r="H12" s="48"/>
      <c r="I12" s="49">
        <v>36644737.780000001</v>
      </c>
    </row>
    <row r="13" spans="1:17" s="21" customFormat="1" ht="15.75" outlineLevel="1" x14ac:dyDescent="0.25">
      <c r="A13" s="20" t="s">
        <v>16</v>
      </c>
      <c r="B13" s="44"/>
      <c r="C13" s="46">
        <f>C15+C14</f>
        <v>14252552.59</v>
      </c>
      <c r="D13" s="46"/>
      <c r="E13" s="46">
        <f t="shared" ref="D13:I13" si="1">E15+E14</f>
        <v>20000000</v>
      </c>
      <c r="F13" s="46"/>
      <c r="G13" s="46">
        <f t="shared" si="1"/>
        <v>6722418.0099999998</v>
      </c>
      <c r="H13" s="46"/>
      <c r="I13" s="46">
        <f t="shared" si="1"/>
        <v>27530134.579999998</v>
      </c>
    </row>
    <row r="14" spans="1:17" ht="15.75" outlineLevel="2" x14ac:dyDescent="0.25">
      <c r="A14" s="13" t="s">
        <v>17</v>
      </c>
      <c r="B14" s="47"/>
      <c r="C14" s="48"/>
      <c r="D14" s="48"/>
      <c r="E14" s="49">
        <v>20000000</v>
      </c>
      <c r="F14" s="48"/>
      <c r="G14" s="49">
        <v>2222220</v>
      </c>
      <c r="H14" s="48"/>
      <c r="I14" s="49">
        <v>17777780</v>
      </c>
    </row>
    <row r="15" spans="1:17" ht="15.75" outlineLevel="2" x14ac:dyDescent="0.25">
      <c r="A15" s="13" t="s">
        <v>75</v>
      </c>
      <c r="B15" s="47"/>
      <c r="C15" s="49">
        <v>14252552.59</v>
      </c>
      <c r="D15" s="48"/>
      <c r="E15" s="48"/>
      <c r="F15" s="48"/>
      <c r="G15" s="49">
        <v>4500198.01</v>
      </c>
      <c r="H15" s="48"/>
      <c r="I15" s="49">
        <v>9752354.5800000001</v>
      </c>
    </row>
    <row r="16" spans="1:17" s="21" customFormat="1" ht="15.75" outlineLevel="1" x14ac:dyDescent="0.25">
      <c r="A16" s="20" t="s">
        <v>9</v>
      </c>
      <c r="B16" s="44"/>
      <c r="C16" s="46">
        <f>SUM(C17:C34)</f>
        <v>71222180.180000007</v>
      </c>
      <c r="D16" s="46"/>
      <c r="E16" s="46">
        <f t="shared" ref="D16:I16" si="2">SUM(E17:E34)</f>
        <v>102111050.96000001</v>
      </c>
      <c r="F16" s="46"/>
      <c r="G16" s="46">
        <f t="shared" si="2"/>
        <v>32815079</v>
      </c>
      <c r="H16" s="46"/>
      <c r="I16" s="46">
        <f t="shared" si="2"/>
        <v>140518152.14000002</v>
      </c>
    </row>
    <row r="17" spans="1:9" ht="15.75" outlineLevel="2" x14ac:dyDescent="0.25">
      <c r="A17" s="13" t="s">
        <v>18</v>
      </c>
      <c r="B17" s="47"/>
      <c r="C17" s="49">
        <v>160000</v>
      </c>
      <c r="D17" s="48"/>
      <c r="E17" s="48"/>
      <c r="F17" s="48"/>
      <c r="G17" s="49">
        <v>108000</v>
      </c>
      <c r="H17" s="48"/>
      <c r="I17" s="49">
        <v>52000</v>
      </c>
    </row>
    <row r="18" spans="1:9" ht="15.75" outlineLevel="2" x14ac:dyDescent="0.25">
      <c r="A18" s="13" t="s">
        <v>19</v>
      </c>
      <c r="B18" s="47"/>
      <c r="C18" s="48"/>
      <c r="D18" s="48"/>
      <c r="E18" s="49">
        <v>14699773.449999999</v>
      </c>
      <c r="F18" s="48"/>
      <c r="G18" s="49">
        <v>277800</v>
      </c>
      <c r="H18" s="48"/>
      <c r="I18" s="49">
        <v>14421973.449999999</v>
      </c>
    </row>
    <row r="19" spans="1:9" ht="15.75" outlineLevel="2" x14ac:dyDescent="0.25">
      <c r="A19" s="13" t="s">
        <v>20</v>
      </c>
      <c r="B19" s="47"/>
      <c r="C19" s="48"/>
      <c r="D19" s="48"/>
      <c r="E19" s="49">
        <v>17902518.969999999</v>
      </c>
      <c r="F19" s="48"/>
      <c r="G19" s="49">
        <v>1328000</v>
      </c>
      <c r="H19" s="48"/>
      <c r="I19" s="49">
        <v>16574518.970000001</v>
      </c>
    </row>
    <row r="20" spans="1:9" ht="15.75" outlineLevel="2" x14ac:dyDescent="0.25">
      <c r="A20" s="13" t="s">
        <v>21</v>
      </c>
      <c r="B20" s="47"/>
      <c r="C20" s="48"/>
      <c r="D20" s="48"/>
      <c r="E20" s="49">
        <v>13200000</v>
      </c>
      <c r="F20" s="48"/>
      <c r="G20" s="49">
        <v>2640000</v>
      </c>
      <c r="H20" s="48"/>
      <c r="I20" s="49">
        <v>10560000</v>
      </c>
    </row>
    <row r="21" spans="1:9" ht="15.75" outlineLevel="2" x14ac:dyDescent="0.25">
      <c r="A21" s="13" t="s">
        <v>22</v>
      </c>
      <c r="B21" s="47"/>
      <c r="C21" s="49">
        <v>7717623.0199999996</v>
      </c>
      <c r="D21" s="48"/>
      <c r="E21" s="48"/>
      <c r="F21" s="48"/>
      <c r="G21" s="49">
        <v>2712000</v>
      </c>
      <c r="H21" s="48"/>
      <c r="I21" s="49">
        <v>5005623.0199999996</v>
      </c>
    </row>
    <row r="22" spans="1:9" ht="15.75" outlineLevel="2" x14ac:dyDescent="0.25">
      <c r="A22" s="13" t="s">
        <v>23</v>
      </c>
      <c r="B22" s="47"/>
      <c r="C22" s="49">
        <v>4300000</v>
      </c>
      <c r="D22" s="48"/>
      <c r="E22" s="48"/>
      <c r="F22" s="48"/>
      <c r="G22" s="49">
        <v>3700000</v>
      </c>
      <c r="H22" s="48"/>
      <c r="I22" s="49">
        <v>600000</v>
      </c>
    </row>
    <row r="23" spans="1:9" ht="15.75" outlineLevel="2" x14ac:dyDescent="0.25">
      <c r="A23" s="13" t="s">
        <v>24</v>
      </c>
      <c r="B23" s="47"/>
      <c r="C23" s="49">
        <v>2918604.88</v>
      </c>
      <c r="D23" s="48"/>
      <c r="E23" s="48"/>
      <c r="F23" s="48"/>
      <c r="G23" s="49">
        <v>834000</v>
      </c>
      <c r="H23" s="48"/>
      <c r="I23" s="49">
        <v>2084604.88</v>
      </c>
    </row>
    <row r="24" spans="1:9" ht="15.75" outlineLevel="2" x14ac:dyDescent="0.25">
      <c r="A24" s="13" t="s">
        <v>25</v>
      </c>
      <c r="B24" s="47"/>
      <c r="C24" s="48"/>
      <c r="D24" s="48"/>
      <c r="E24" s="49">
        <v>12778875</v>
      </c>
      <c r="F24" s="48"/>
      <c r="G24" s="49">
        <v>236700</v>
      </c>
      <c r="H24" s="48"/>
      <c r="I24" s="49">
        <v>12542175</v>
      </c>
    </row>
    <row r="25" spans="1:9" ht="15.75" outlineLevel="2" x14ac:dyDescent="0.25">
      <c r="A25" s="13" t="s">
        <v>26</v>
      </c>
      <c r="B25" s="47"/>
      <c r="C25" s="49">
        <v>9186321.75</v>
      </c>
      <c r="D25" s="48"/>
      <c r="E25" s="49">
        <v>9357755.3000000007</v>
      </c>
      <c r="F25" s="48"/>
      <c r="G25" s="49">
        <v>1425000</v>
      </c>
      <c r="H25" s="48"/>
      <c r="I25" s="49">
        <v>17119077.050000001</v>
      </c>
    </row>
    <row r="26" spans="1:9" ht="15.75" outlineLevel="2" x14ac:dyDescent="0.25">
      <c r="A26" s="13" t="s">
        <v>27</v>
      </c>
      <c r="B26" s="47"/>
      <c r="C26" s="49">
        <v>18293000</v>
      </c>
      <c r="D26" s="48"/>
      <c r="E26" s="48"/>
      <c r="F26" s="48"/>
      <c r="G26" s="49">
        <v>4390320</v>
      </c>
      <c r="H26" s="48"/>
      <c r="I26" s="49">
        <v>13902680</v>
      </c>
    </row>
    <row r="27" spans="1:9" ht="15.75" outlineLevel="2" x14ac:dyDescent="0.25">
      <c r="A27" s="13" t="s">
        <v>76</v>
      </c>
      <c r="B27" s="47"/>
      <c r="C27" s="49">
        <v>8872298</v>
      </c>
      <c r="D27" s="48"/>
      <c r="E27" s="48"/>
      <c r="F27" s="48"/>
      <c r="G27" s="49">
        <v>4500000</v>
      </c>
      <c r="H27" s="48"/>
      <c r="I27" s="49">
        <v>4372298</v>
      </c>
    </row>
    <row r="28" spans="1:9" ht="15.75" outlineLevel="2" x14ac:dyDescent="0.25">
      <c r="A28" s="13" t="s">
        <v>77</v>
      </c>
      <c r="B28" s="47"/>
      <c r="C28" s="49">
        <v>16026332.530000001</v>
      </c>
      <c r="D28" s="48"/>
      <c r="E28" s="48"/>
      <c r="F28" s="48"/>
      <c r="G28" s="49">
        <v>6474000</v>
      </c>
      <c r="H28" s="48"/>
      <c r="I28" s="49">
        <v>9552332.5300000012</v>
      </c>
    </row>
    <row r="29" spans="1:9" ht="15.75" outlineLevel="2" x14ac:dyDescent="0.25">
      <c r="A29" s="13" t="s">
        <v>28</v>
      </c>
      <c r="B29" s="47"/>
      <c r="C29" s="48"/>
      <c r="D29" s="48"/>
      <c r="E29" s="49">
        <v>20000000</v>
      </c>
      <c r="F29" s="48"/>
      <c r="G29" s="49">
        <v>1111110</v>
      </c>
      <c r="H29" s="48"/>
      <c r="I29" s="49">
        <v>18888890</v>
      </c>
    </row>
    <row r="30" spans="1:9" ht="15.75" outlineLevel="2" x14ac:dyDescent="0.25">
      <c r="A30" s="13" t="s">
        <v>29</v>
      </c>
      <c r="B30" s="47"/>
      <c r="C30" s="48"/>
      <c r="D30" s="48"/>
      <c r="E30" s="49">
        <v>958000</v>
      </c>
      <c r="F30" s="48"/>
      <c r="G30" s="49">
        <v>17740</v>
      </c>
      <c r="H30" s="48"/>
      <c r="I30" s="49">
        <v>940260</v>
      </c>
    </row>
    <row r="31" spans="1:9" ht="15.75" outlineLevel="2" x14ac:dyDescent="0.25">
      <c r="A31" s="13" t="s">
        <v>30</v>
      </c>
      <c r="B31" s="47"/>
      <c r="C31" s="48"/>
      <c r="D31" s="48"/>
      <c r="E31" s="49">
        <v>6779612.1500000004</v>
      </c>
      <c r="F31" s="48"/>
      <c r="G31" s="49">
        <v>392064</v>
      </c>
      <c r="H31" s="48"/>
      <c r="I31" s="49">
        <v>6387548.1500000004</v>
      </c>
    </row>
    <row r="32" spans="1:9" ht="15.75" outlineLevel="2" x14ac:dyDescent="0.25">
      <c r="A32" s="13" t="s">
        <v>31</v>
      </c>
      <c r="B32" s="47"/>
      <c r="C32" s="48"/>
      <c r="D32" s="48"/>
      <c r="E32" s="49">
        <v>3030243.05</v>
      </c>
      <c r="F32" s="48"/>
      <c r="G32" s="49">
        <v>168345</v>
      </c>
      <c r="H32" s="48"/>
      <c r="I32" s="49">
        <v>2861898.05</v>
      </c>
    </row>
    <row r="33" spans="1:9" ht="15.75" outlineLevel="2" x14ac:dyDescent="0.25">
      <c r="A33" s="13" t="s">
        <v>43</v>
      </c>
      <c r="B33" s="47"/>
      <c r="C33" s="49">
        <v>3748000</v>
      </c>
      <c r="D33" s="48"/>
      <c r="E33" s="48"/>
      <c r="F33" s="48"/>
      <c r="G33" s="49">
        <v>1930000</v>
      </c>
      <c r="H33" s="48"/>
      <c r="I33" s="49">
        <v>1818000</v>
      </c>
    </row>
    <row r="34" spans="1:9" ht="15.75" outlineLevel="2" x14ac:dyDescent="0.25">
      <c r="A34" s="13" t="s">
        <v>44</v>
      </c>
      <c r="B34" s="47"/>
      <c r="C34" s="48"/>
      <c r="D34" s="48"/>
      <c r="E34" s="49">
        <v>3404273.04</v>
      </c>
      <c r="F34" s="48"/>
      <c r="G34" s="49">
        <v>570000</v>
      </c>
      <c r="H34" s="48"/>
      <c r="I34" s="49">
        <v>2834273.04</v>
      </c>
    </row>
    <row r="35" spans="1:9" s="21" customFormat="1" ht="15.75" outlineLevel="1" x14ac:dyDescent="0.25">
      <c r="A35" s="20" t="s">
        <v>42</v>
      </c>
      <c r="B35" s="44"/>
      <c r="C35" s="46">
        <v>13692469.93</v>
      </c>
      <c r="D35" s="45"/>
      <c r="E35" s="45"/>
      <c r="F35" s="45"/>
      <c r="G35" s="46">
        <v>3304000</v>
      </c>
      <c r="H35" s="45"/>
      <c r="I35" s="46">
        <v>10388469.93</v>
      </c>
    </row>
    <row r="36" spans="1:9" ht="15.75" outlineLevel="2" x14ac:dyDescent="0.25">
      <c r="A36" s="13" t="s">
        <v>18</v>
      </c>
      <c r="B36" s="47"/>
      <c r="C36" s="49">
        <v>3433000</v>
      </c>
      <c r="D36" s="48"/>
      <c r="E36" s="48"/>
      <c r="F36" s="48"/>
      <c r="G36" s="49">
        <v>2304000</v>
      </c>
      <c r="H36" s="48"/>
      <c r="I36" s="49">
        <v>1129000</v>
      </c>
    </row>
    <row r="37" spans="1:9" ht="15.75" outlineLevel="2" x14ac:dyDescent="0.25">
      <c r="A37" s="13" t="s">
        <v>77</v>
      </c>
      <c r="B37" s="47"/>
      <c r="C37" s="49">
        <v>10259469.93</v>
      </c>
      <c r="D37" s="48"/>
      <c r="E37" s="48"/>
      <c r="F37" s="48"/>
      <c r="G37" s="49">
        <v>1000000</v>
      </c>
      <c r="H37" s="48"/>
      <c r="I37" s="49">
        <v>9259469.9299999997</v>
      </c>
    </row>
    <row r="38" spans="1:9" s="21" customFormat="1" ht="15.75" outlineLevel="1" x14ac:dyDescent="0.25">
      <c r="A38" s="20" t="s">
        <v>32</v>
      </c>
      <c r="B38" s="44"/>
      <c r="C38" s="46">
        <f>SUM(C39:C42)</f>
        <v>54579119.710000001</v>
      </c>
      <c r="D38" s="46"/>
      <c r="E38" s="46">
        <f>SUM(E39:E42)</f>
        <v>25528714.969999999</v>
      </c>
      <c r="F38" s="46"/>
      <c r="G38" s="46">
        <f>SUM(G39:G42)</f>
        <v>8539024.0399999991</v>
      </c>
      <c r="H38" s="46"/>
      <c r="I38" s="46">
        <f>SUM(I39:I42)</f>
        <v>71568810.640000001</v>
      </c>
    </row>
    <row r="39" spans="1:9" ht="15.75" outlineLevel="2" x14ac:dyDescent="0.25">
      <c r="A39" s="13" t="s">
        <v>33</v>
      </c>
      <c r="B39" s="47"/>
      <c r="C39" s="49">
        <v>6128137.04</v>
      </c>
      <c r="D39" s="48"/>
      <c r="E39" s="49">
        <v>13677473.880000001</v>
      </c>
      <c r="F39" s="48"/>
      <c r="G39" s="49">
        <v>2809900</v>
      </c>
      <c r="H39" s="48"/>
      <c r="I39" s="49">
        <v>16995710.920000002</v>
      </c>
    </row>
    <row r="40" spans="1:9" ht="15.75" outlineLevel="2" x14ac:dyDescent="0.25">
      <c r="A40" s="13" t="s">
        <v>34</v>
      </c>
      <c r="B40" s="47"/>
      <c r="C40" s="49">
        <v>18879192.780000001</v>
      </c>
      <c r="D40" s="48"/>
      <c r="E40" s="49">
        <v>11851241.09</v>
      </c>
      <c r="F40" s="48"/>
      <c r="G40" s="49">
        <v>2755124.04</v>
      </c>
      <c r="H40" s="48"/>
      <c r="I40" s="49">
        <v>27975309.830000002</v>
      </c>
    </row>
    <row r="41" spans="1:9" ht="15.75" outlineLevel="2" x14ac:dyDescent="0.25">
      <c r="A41" s="13" t="s">
        <v>30</v>
      </c>
      <c r="B41" s="47"/>
      <c r="C41" s="49">
        <v>19480000</v>
      </c>
      <c r="D41" s="48"/>
      <c r="E41" s="48"/>
      <c r="F41" s="48"/>
      <c r="G41" s="49">
        <v>640000</v>
      </c>
      <c r="H41" s="48"/>
      <c r="I41" s="49">
        <v>18840000</v>
      </c>
    </row>
    <row r="42" spans="1:9" ht="15.75" outlineLevel="2" x14ac:dyDescent="0.25">
      <c r="A42" s="13" t="s">
        <v>45</v>
      </c>
      <c r="B42" s="47"/>
      <c r="C42" s="49">
        <v>10091789.890000001</v>
      </c>
      <c r="D42" s="48"/>
      <c r="E42" s="48"/>
      <c r="F42" s="48"/>
      <c r="G42" s="49">
        <v>2334000</v>
      </c>
      <c r="H42" s="48"/>
      <c r="I42" s="49">
        <v>7757789.8899999997</v>
      </c>
    </row>
    <row r="43" spans="1:9" s="21" customFormat="1" ht="15.75" outlineLevel="1" x14ac:dyDescent="0.25">
      <c r="A43" s="20" t="s">
        <v>35</v>
      </c>
      <c r="B43" s="44"/>
      <c r="C43" s="46">
        <v>10607045.220000001</v>
      </c>
      <c r="D43" s="45"/>
      <c r="E43" s="46">
        <v>4393557.99</v>
      </c>
      <c r="F43" s="45"/>
      <c r="G43" s="46">
        <v>6433261.2199999997</v>
      </c>
      <c r="H43" s="45"/>
      <c r="I43" s="46">
        <v>8567341.9900000002</v>
      </c>
    </row>
    <row r="44" spans="1:9" ht="15.75" outlineLevel="2" x14ac:dyDescent="0.25">
      <c r="A44" s="13" t="s">
        <v>19</v>
      </c>
      <c r="B44" s="47"/>
      <c r="C44" s="48"/>
      <c r="D44" s="48"/>
      <c r="E44" s="49">
        <v>2178037.7200000002</v>
      </c>
      <c r="F44" s="48"/>
      <c r="G44" s="48"/>
      <c r="H44" s="48"/>
      <c r="I44" s="49">
        <v>2178037.7200000002</v>
      </c>
    </row>
    <row r="45" spans="1:9" ht="15.75" outlineLevel="2" x14ac:dyDescent="0.25">
      <c r="A45" s="13" t="s">
        <v>36</v>
      </c>
      <c r="B45" s="47"/>
      <c r="C45" s="49">
        <v>2036758</v>
      </c>
      <c r="D45" s="48"/>
      <c r="E45" s="48"/>
      <c r="F45" s="48"/>
      <c r="G45" s="49">
        <v>2036758</v>
      </c>
      <c r="H45" s="48"/>
      <c r="I45" s="48"/>
    </row>
    <row r="46" spans="1:9" ht="15.75" outlineLevel="2" x14ac:dyDescent="0.25">
      <c r="A46" s="13" t="s">
        <v>37</v>
      </c>
      <c r="B46" s="47"/>
      <c r="C46" s="49">
        <v>2319688.7599999998</v>
      </c>
      <c r="D46" s="48"/>
      <c r="E46" s="48"/>
      <c r="F46" s="48"/>
      <c r="G46" s="49">
        <v>2319688.7599999998</v>
      </c>
      <c r="H46" s="48"/>
      <c r="I46" s="48"/>
    </row>
    <row r="47" spans="1:9" ht="15.75" outlineLevel="2" x14ac:dyDescent="0.25">
      <c r="A47" s="13" t="s">
        <v>38</v>
      </c>
      <c r="B47" s="47"/>
      <c r="C47" s="49">
        <v>4173784</v>
      </c>
      <c r="D47" s="48"/>
      <c r="E47" s="48"/>
      <c r="F47" s="48"/>
      <c r="G47" s="48"/>
      <c r="H47" s="48"/>
      <c r="I47" s="49">
        <v>4173784</v>
      </c>
    </row>
    <row r="48" spans="1:9" ht="15.75" outlineLevel="2" x14ac:dyDescent="0.25">
      <c r="A48" s="13" t="s">
        <v>39</v>
      </c>
      <c r="B48" s="47"/>
      <c r="C48" s="48"/>
      <c r="D48" s="48"/>
      <c r="E48" s="49">
        <v>1642018.16</v>
      </c>
      <c r="F48" s="48"/>
      <c r="G48" s="48"/>
      <c r="H48" s="48"/>
      <c r="I48" s="49">
        <v>1642018.16</v>
      </c>
    </row>
    <row r="49" spans="1:9" ht="15.75" outlineLevel="2" x14ac:dyDescent="0.25">
      <c r="A49" s="13" t="s">
        <v>40</v>
      </c>
      <c r="B49" s="47"/>
      <c r="C49" s="49">
        <v>2076814.46</v>
      </c>
      <c r="D49" s="48"/>
      <c r="E49" s="48"/>
      <c r="F49" s="48"/>
      <c r="G49" s="49">
        <v>2076814.46</v>
      </c>
      <c r="H49" s="48"/>
      <c r="I49" s="48"/>
    </row>
    <row r="50" spans="1:9" ht="15.75" outlineLevel="2" x14ac:dyDescent="0.25">
      <c r="A50" s="13" t="s">
        <v>31</v>
      </c>
      <c r="B50" s="47"/>
      <c r="C50" s="48"/>
      <c r="D50" s="48"/>
      <c r="E50" s="49">
        <v>573502.11</v>
      </c>
      <c r="F50" s="48"/>
      <c r="G50" s="48"/>
      <c r="H50" s="48"/>
      <c r="I50" s="49">
        <v>573502.11</v>
      </c>
    </row>
    <row r="51" spans="1:9" s="24" customFormat="1" ht="29.25" customHeight="1" x14ac:dyDescent="0.2">
      <c r="A51" s="17" t="s">
        <v>62</v>
      </c>
      <c r="B51" s="18"/>
      <c r="C51" s="18"/>
      <c r="D51" s="18"/>
      <c r="E51" s="18"/>
      <c r="F51" s="18"/>
      <c r="G51" s="18"/>
      <c r="H51" s="18"/>
      <c r="I51" s="23"/>
    </row>
    <row r="52" spans="1:9" s="21" customFormat="1" ht="60" customHeight="1" outlineLevel="1" x14ac:dyDescent="0.25">
      <c r="A52" s="51" t="s">
        <v>13</v>
      </c>
      <c r="B52" s="44"/>
      <c r="C52" s="46">
        <v>6524722.8799999999</v>
      </c>
      <c r="D52" s="45"/>
      <c r="E52" s="46">
        <v>16895277.120000001</v>
      </c>
      <c r="F52" s="45"/>
      <c r="G52" s="46">
        <v>2571900</v>
      </c>
      <c r="H52" s="45"/>
      <c r="I52" s="46">
        <v>20848100</v>
      </c>
    </row>
    <row r="53" spans="1:9" ht="15.75" outlineLevel="2" x14ac:dyDescent="0.25">
      <c r="A53" s="13" t="s">
        <v>46</v>
      </c>
      <c r="B53" s="47"/>
      <c r="C53" s="49">
        <v>20000</v>
      </c>
      <c r="D53" s="48"/>
      <c r="E53" s="48"/>
      <c r="F53" s="48"/>
      <c r="G53" s="49">
        <v>20000</v>
      </c>
      <c r="H53" s="48"/>
      <c r="I53" s="48"/>
    </row>
    <row r="54" spans="1:9" ht="15.75" outlineLevel="2" x14ac:dyDescent="0.25">
      <c r="A54" s="13" t="s">
        <v>47</v>
      </c>
      <c r="B54" s="47"/>
      <c r="C54" s="49">
        <v>2700290</v>
      </c>
      <c r="D54" s="48"/>
      <c r="E54" s="49">
        <v>5499710</v>
      </c>
      <c r="F54" s="48"/>
      <c r="G54" s="49">
        <v>1374100</v>
      </c>
      <c r="H54" s="48"/>
      <c r="I54" s="49">
        <v>6825900</v>
      </c>
    </row>
    <row r="55" spans="1:9" ht="15.75" outlineLevel="2" x14ac:dyDescent="0.25">
      <c r="A55" s="13" t="s">
        <v>48</v>
      </c>
      <c r="B55" s="47"/>
      <c r="C55" s="49">
        <v>3804432.88</v>
      </c>
      <c r="D55" s="48"/>
      <c r="E55" s="49">
        <v>4395567.12</v>
      </c>
      <c r="F55" s="48"/>
      <c r="G55" s="49">
        <v>1177800</v>
      </c>
      <c r="H55" s="48"/>
      <c r="I55" s="49">
        <v>7022200</v>
      </c>
    </row>
    <row r="56" spans="1:9" ht="15.75" outlineLevel="2" x14ac:dyDescent="0.25">
      <c r="A56" s="13" t="s">
        <v>49</v>
      </c>
      <c r="B56" s="47"/>
      <c r="C56" s="48"/>
      <c r="D56" s="48"/>
      <c r="E56" s="49">
        <v>7000000</v>
      </c>
      <c r="F56" s="48"/>
      <c r="G56" s="48"/>
      <c r="H56" s="48"/>
      <c r="I56" s="49">
        <v>7000000</v>
      </c>
    </row>
    <row r="57" spans="1:9" ht="30.75" customHeight="1" outlineLevel="2" x14ac:dyDescent="0.25">
      <c r="A57" s="17" t="s">
        <v>61</v>
      </c>
      <c r="B57" s="18"/>
      <c r="C57" s="18"/>
      <c r="D57" s="18"/>
      <c r="E57" s="18"/>
      <c r="F57" s="18"/>
      <c r="G57" s="18"/>
      <c r="H57" s="18"/>
      <c r="I57" s="19"/>
    </row>
    <row r="58" spans="1:9" s="21" customFormat="1" ht="15.75" outlineLevel="1" x14ac:dyDescent="0.25">
      <c r="A58" s="20" t="s">
        <v>5</v>
      </c>
      <c r="B58" s="44"/>
      <c r="C58" s="45"/>
      <c r="D58" s="45"/>
      <c r="E58" s="46">
        <f>E59+E60+E61</f>
        <v>4533511</v>
      </c>
      <c r="F58" s="46"/>
      <c r="G58" s="46">
        <f t="shared" ref="F58:I58" si="3">G59+G60+G61</f>
        <v>45600</v>
      </c>
      <c r="H58" s="46"/>
      <c r="I58" s="46">
        <f t="shared" si="3"/>
        <v>4487911</v>
      </c>
    </row>
    <row r="59" spans="1:9" ht="15.75" outlineLevel="2" x14ac:dyDescent="0.25">
      <c r="A59" s="13" t="s">
        <v>6</v>
      </c>
      <c r="B59" s="47"/>
      <c r="C59" s="48"/>
      <c r="D59" s="48"/>
      <c r="E59" s="49">
        <v>548482</v>
      </c>
      <c r="F59" s="48"/>
      <c r="G59" s="49">
        <v>45600</v>
      </c>
      <c r="H59" s="48"/>
      <c r="I59" s="49">
        <v>502882</v>
      </c>
    </row>
    <row r="60" spans="1:9" ht="15.75" outlineLevel="2" x14ac:dyDescent="0.25">
      <c r="A60" s="13" t="s">
        <v>7</v>
      </c>
      <c r="B60" s="47"/>
      <c r="C60" s="48"/>
      <c r="D60" s="48"/>
      <c r="E60" s="49">
        <v>985029</v>
      </c>
      <c r="F60" s="48"/>
      <c r="G60" s="48"/>
      <c r="H60" s="48"/>
      <c r="I60" s="49">
        <v>985029</v>
      </c>
    </row>
    <row r="61" spans="1:9" ht="15.75" outlineLevel="2" x14ac:dyDescent="0.25">
      <c r="A61" s="13" t="s">
        <v>8</v>
      </c>
      <c r="B61" s="47"/>
      <c r="C61" s="48"/>
      <c r="D61" s="48"/>
      <c r="E61" s="49">
        <v>3000000</v>
      </c>
      <c r="F61" s="48"/>
      <c r="G61" s="48"/>
      <c r="H61" s="48"/>
      <c r="I61" s="49">
        <v>3000000</v>
      </c>
    </row>
    <row r="62" spans="1:9" s="21" customFormat="1" ht="15.75" outlineLevel="1" x14ac:dyDescent="0.25">
      <c r="A62" s="20" t="s">
        <v>9</v>
      </c>
      <c r="B62" s="44"/>
      <c r="C62" s="45"/>
      <c r="D62" s="45"/>
      <c r="E62" s="46">
        <f>E63+E64+E65</f>
        <v>5405778</v>
      </c>
      <c r="F62" s="46"/>
      <c r="G62" s="46">
        <f t="shared" ref="F62:I62" si="4">G63+G64+G65</f>
        <v>275520</v>
      </c>
      <c r="H62" s="46"/>
      <c r="I62" s="46">
        <f t="shared" si="4"/>
        <v>5130258</v>
      </c>
    </row>
    <row r="63" spans="1:9" ht="15.75" outlineLevel="2" x14ac:dyDescent="0.25">
      <c r="A63" s="13" t="s">
        <v>10</v>
      </c>
      <c r="B63" s="47"/>
      <c r="C63" s="48"/>
      <c r="D63" s="48"/>
      <c r="E63" s="49">
        <v>600000</v>
      </c>
      <c r="F63" s="48"/>
      <c r="G63" s="49">
        <v>33000</v>
      </c>
      <c r="H63" s="48"/>
      <c r="I63" s="49">
        <v>567000</v>
      </c>
    </row>
    <row r="64" spans="1:9" ht="15.75" outlineLevel="2" x14ac:dyDescent="0.25">
      <c r="A64" s="13" t="s">
        <v>11</v>
      </c>
      <c r="B64" s="47"/>
      <c r="C64" s="48"/>
      <c r="D64" s="48"/>
      <c r="E64" s="49">
        <v>1895503</v>
      </c>
      <c r="F64" s="48"/>
      <c r="G64" s="48"/>
      <c r="H64" s="48"/>
      <c r="I64" s="49">
        <v>1895503</v>
      </c>
    </row>
    <row r="65" spans="1:9" ht="15.75" outlineLevel="2" x14ac:dyDescent="0.25">
      <c r="A65" s="13" t="s">
        <v>12</v>
      </c>
      <c r="B65" s="47"/>
      <c r="C65" s="48"/>
      <c r="D65" s="48"/>
      <c r="E65" s="49">
        <v>2910275</v>
      </c>
      <c r="F65" s="48"/>
      <c r="G65" s="49">
        <v>242520</v>
      </c>
      <c r="H65" s="48"/>
      <c r="I65" s="49">
        <v>2667755</v>
      </c>
    </row>
    <row r="66" spans="1:9" s="21" customFormat="1" ht="57" customHeight="1" outlineLevel="1" x14ac:dyDescent="0.25">
      <c r="A66" s="51" t="s">
        <v>13</v>
      </c>
      <c r="B66" s="44"/>
      <c r="C66" s="45"/>
      <c r="D66" s="45"/>
      <c r="E66" s="46">
        <v>542340</v>
      </c>
      <c r="F66" s="45"/>
      <c r="G66" s="45"/>
      <c r="H66" s="45"/>
      <c r="I66" s="46">
        <v>542340</v>
      </c>
    </row>
    <row r="67" spans="1:9" ht="15.75" outlineLevel="2" x14ac:dyDescent="0.25">
      <c r="A67" s="13" t="s">
        <v>14</v>
      </c>
      <c r="B67" s="47"/>
      <c r="C67" s="48"/>
      <c r="D67" s="48"/>
      <c r="E67" s="49">
        <v>542340</v>
      </c>
      <c r="F67" s="48"/>
      <c r="G67" s="48"/>
      <c r="H67" s="48"/>
      <c r="I67" s="49">
        <v>542340</v>
      </c>
    </row>
    <row r="68" spans="1:9" s="27" customFormat="1" ht="24.75" customHeight="1" outlineLevel="2" x14ac:dyDescent="0.2">
      <c r="A68" s="26" t="s">
        <v>65</v>
      </c>
      <c r="B68" s="26"/>
      <c r="C68" s="26"/>
      <c r="D68" s="26"/>
      <c r="E68" s="26"/>
      <c r="F68" s="26"/>
      <c r="G68" s="26"/>
      <c r="H68" s="26"/>
      <c r="I68" s="26"/>
    </row>
    <row r="69" spans="1:9" ht="39.75" customHeight="1" x14ac:dyDescent="0.25">
      <c r="A69" s="28" t="s">
        <v>66</v>
      </c>
      <c r="B69" s="29">
        <f>SUM(B70:B76)</f>
        <v>9038007.9299999997</v>
      </c>
      <c r="C69" s="39"/>
      <c r="D69" s="30">
        <f>SUM(D70:D76)</f>
        <v>7187000</v>
      </c>
      <c r="E69" s="39"/>
      <c r="F69" s="30">
        <f>SUM(F70:F76)</f>
        <v>9269403.9499999993</v>
      </c>
      <c r="G69" s="39"/>
      <c r="H69" s="31">
        <f>B69+D69-F69</f>
        <v>6955603.9800000004</v>
      </c>
      <c r="I69" s="39"/>
    </row>
    <row r="70" spans="1:9" ht="15.75" x14ac:dyDescent="0.25">
      <c r="A70" s="32" t="s">
        <v>67</v>
      </c>
      <c r="B70" s="33">
        <v>61520.5</v>
      </c>
      <c r="C70" s="40"/>
      <c r="D70" s="34">
        <v>40000</v>
      </c>
      <c r="E70" s="40"/>
      <c r="F70" s="34">
        <v>56384.82</v>
      </c>
      <c r="G70" s="40"/>
      <c r="H70" s="35">
        <f t="shared" ref="H70:H76" si="5">B70+D70-F70</f>
        <v>45135.68</v>
      </c>
      <c r="I70" s="41"/>
    </row>
    <row r="71" spans="1:9" ht="15.75" x14ac:dyDescent="0.25">
      <c r="A71" s="32" t="s">
        <v>68</v>
      </c>
      <c r="B71" s="33">
        <v>214142</v>
      </c>
      <c r="C71" s="40"/>
      <c r="D71" s="34">
        <v>167000</v>
      </c>
      <c r="E71" s="40"/>
      <c r="F71" s="34">
        <v>206745</v>
      </c>
      <c r="G71" s="40"/>
      <c r="H71" s="35">
        <f t="shared" si="5"/>
        <v>174397</v>
      </c>
      <c r="I71" s="40"/>
    </row>
    <row r="72" spans="1:9" ht="15.75" x14ac:dyDescent="0.25">
      <c r="A72" s="32" t="s">
        <v>69</v>
      </c>
      <c r="B72" s="33">
        <v>2748644.46</v>
      </c>
      <c r="C72" s="40"/>
      <c r="D72" s="34">
        <v>2730000</v>
      </c>
      <c r="E72" s="40"/>
      <c r="F72" s="34">
        <v>3134751.8</v>
      </c>
      <c r="G72" s="40"/>
      <c r="H72" s="35">
        <f t="shared" si="5"/>
        <v>2343892.66</v>
      </c>
      <c r="I72" s="40"/>
    </row>
    <row r="73" spans="1:9" ht="15.75" x14ac:dyDescent="0.25">
      <c r="A73" s="32" t="s">
        <v>70</v>
      </c>
      <c r="B73" s="33">
        <v>1912220.25</v>
      </c>
      <c r="C73" s="40"/>
      <c r="D73" s="36">
        <v>1430000</v>
      </c>
      <c r="E73" s="40"/>
      <c r="F73" s="36">
        <v>1864929.46</v>
      </c>
      <c r="G73" s="40"/>
      <c r="H73" s="35">
        <f t="shared" si="5"/>
        <v>1477290.79</v>
      </c>
      <c r="I73" s="40"/>
    </row>
    <row r="74" spans="1:9" ht="15.75" x14ac:dyDescent="0.25">
      <c r="A74" s="32" t="s">
        <v>71</v>
      </c>
      <c r="B74" s="33">
        <v>914515.47</v>
      </c>
      <c r="C74" s="40"/>
      <c r="D74" s="37">
        <v>670000</v>
      </c>
      <c r="E74" s="40"/>
      <c r="F74" s="37">
        <v>933192</v>
      </c>
      <c r="G74" s="40"/>
      <c r="H74" s="35">
        <f t="shared" si="5"/>
        <v>651323.47</v>
      </c>
      <c r="I74" s="40"/>
    </row>
    <row r="75" spans="1:9" ht="15.75" x14ac:dyDescent="0.25">
      <c r="A75" s="32" t="s">
        <v>72</v>
      </c>
      <c r="B75" s="33">
        <v>1933716.25</v>
      </c>
      <c r="C75" s="40"/>
      <c r="D75" s="37">
        <v>940000</v>
      </c>
      <c r="E75" s="40"/>
      <c r="F75" s="37">
        <v>1808644.87</v>
      </c>
      <c r="G75" s="40"/>
      <c r="H75" s="35">
        <f t="shared" si="5"/>
        <v>1065071.3799999999</v>
      </c>
      <c r="I75" s="40"/>
    </row>
    <row r="76" spans="1:9" ht="15.75" x14ac:dyDescent="0.25">
      <c r="A76" s="32" t="s">
        <v>73</v>
      </c>
      <c r="B76" s="33">
        <v>1253249</v>
      </c>
      <c r="C76" s="40"/>
      <c r="D76" s="37">
        <v>1210000</v>
      </c>
      <c r="E76" s="40"/>
      <c r="F76" s="37">
        <v>1264756</v>
      </c>
      <c r="G76" s="40"/>
      <c r="H76" s="35">
        <f t="shared" si="5"/>
        <v>1198493</v>
      </c>
      <c r="I76" s="40"/>
    </row>
    <row r="77" spans="1:9" s="22" customFormat="1" ht="41.25" customHeight="1" x14ac:dyDescent="0.25">
      <c r="A77" s="14" t="s">
        <v>50</v>
      </c>
      <c r="B77" s="42">
        <v>430000</v>
      </c>
      <c r="C77" s="43"/>
      <c r="D77" s="42">
        <v>1200000</v>
      </c>
      <c r="E77" s="43"/>
      <c r="F77" s="42">
        <v>300000</v>
      </c>
      <c r="G77" s="43"/>
      <c r="H77" s="42">
        <v>1330000</v>
      </c>
      <c r="I77" s="43"/>
    </row>
    <row r="78" spans="1:9" s="21" customFormat="1" ht="15.75" outlineLevel="1" x14ac:dyDescent="0.25">
      <c r="A78" s="20" t="s">
        <v>63</v>
      </c>
      <c r="B78" s="44"/>
      <c r="C78" s="45"/>
      <c r="D78" s="46">
        <v>1200000</v>
      </c>
      <c r="E78" s="45"/>
      <c r="F78" s="45"/>
      <c r="G78" s="45"/>
      <c r="H78" s="46">
        <v>1200000</v>
      </c>
      <c r="I78" s="45"/>
    </row>
    <row r="79" spans="1:9" ht="15.75" outlineLevel="2" x14ac:dyDescent="0.25">
      <c r="A79" s="13" t="s">
        <v>51</v>
      </c>
      <c r="B79" s="47"/>
      <c r="C79" s="48"/>
      <c r="D79" s="49">
        <v>1200000</v>
      </c>
      <c r="E79" s="48"/>
      <c r="F79" s="48"/>
      <c r="G79" s="48"/>
      <c r="H79" s="49">
        <v>1200000</v>
      </c>
      <c r="I79" s="48"/>
    </row>
    <row r="80" spans="1:9" s="21" customFormat="1" ht="15.75" outlineLevel="1" x14ac:dyDescent="0.25">
      <c r="A80" s="20" t="s">
        <v>52</v>
      </c>
      <c r="B80" s="46">
        <v>430000</v>
      </c>
      <c r="C80" s="45"/>
      <c r="D80" s="45"/>
      <c r="E80" s="45"/>
      <c r="F80" s="46">
        <v>300000</v>
      </c>
      <c r="G80" s="45"/>
      <c r="H80" s="46">
        <v>130000</v>
      </c>
      <c r="I80" s="45"/>
    </row>
    <row r="81" spans="1:9" ht="15.75" outlineLevel="2" x14ac:dyDescent="0.25">
      <c r="A81" s="13" t="s">
        <v>53</v>
      </c>
      <c r="B81" s="49">
        <v>430000</v>
      </c>
      <c r="C81" s="48"/>
      <c r="D81" s="48"/>
      <c r="E81" s="48"/>
      <c r="F81" s="49">
        <v>300000</v>
      </c>
      <c r="G81" s="48"/>
      <c r="H81" s="49">
        <v>130000</v>
      </c>
      <c r="I81" s="48"/>
    </row>
    <row r="82" spans="1:9" s="22" customFormat="1" ht="15.75" x14ac:dyDescent="0.25">
      <c r="A82" s="25" t="s">
        <v>64</v>
      </c>
      <c r="B82" s="42">
        <f>B77+B69</f>
        <v>9468007.9299999997</v>
      </c>
      <c r="C82" s="42">
        <f>C7</f>
        <v>221392844.92000002</v>
      </c>
      <c r="D82" s="42">
        <f>D77+D69</f>
        <v>8387000</v>
      </c>
      <c r="E82" s="42">
        <f>E7</f>
        <v>199409822.57000002</v>
      </c>
      <c r="F82" s="42">
        <f>F69+F77</f>
        <v>9569403.9499999993</v>
      </c>
      <c r="G82" s="42">
        <f>G7</f>
        <v>76703882.269999996</v>
      </c>
      <c r="H82" s="42">
        <f>H77+H69</f>
        <v>8285603.9800000004</v>
      </c>
      <c r="I82" s="42">
        <f>I7</f>
        <v>344098785.22000003</v>
      </c>
    </row>
    <row r="83" spans="1:9" ht="15.75" x14ac:dyDescent="0.25"/>
  </sheetData>
  <mergeCells count="13">
    <mergeCell ref="A2:I2"/>
    <mergeCell ref="A3:I3"/>
    <mergeCell ref="A4:I4"/>
    <mergeCell ref="A5:A6"/>
    <mergeCell ref="B5:C5"/>
    <mergeCell ref="D5:E5"/>
    <mergeCell ref="F5:G5"/>
    <mergeCell ref="H5:I5"/>
    <mergeCell ref="A8:I8"/>
    <mergeCell ref="A57:I57"/>
    <mergeCell ref="A68:I68"/>
    <mergeCell ref="A51:I51"/>
    <mergeCell ref="H1:I1"/>
  </mergeCells>
  <pageMargins left="0.39370078740157483" right="0.39370078740157483" top="0.39370078740157483" bottom="0.39370078740157483" header="0" footer="0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Заместитель директора</cp:lastModifiedBy>
  <cp:lastPrinted>2019-01-21T09:24:25Z</cp:lastPrinted>
  <dcterms:modified xsi:type="dcterms:W3CDTF">2019-01-21T09:25:04Z</dcterms:modified>
</cp:coreProperties>
</file>