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чий комп 2\ФГР\Отчеты\2019\4 квартал\"/>
    </mc:Choice>
  </mc:AlternateContent>
  <bookViews>
    <workbookView xWindow="0" yWindow="0" windowWidth="11400" windowHeight="5895" tabRatio="0"/>
  </bookViews>
  <sheets>
    <sheet name="TDSheet" sheetId="1" r:id="rId1"/>
  </sheets>
  <definedNames>
    <definedName name="_xlnm.Print_Titles" localSheetId="0">TDSheet!$5:$6</definedName>
    <definedName name="_xlnm.Print_Area" localSheetId="0">TDSheet!$A$1:$M$102</definedName>
  </definedNames>
  <calcPr calcId="152511"/>
</workbook>
</file>

<file path=xl/calcChain.xml><?xml version="1.0" encoding="utf-8"?>
<calcChain xmlns="http://schemas.openxmlformats.org/spreadsheetml/2006/main">
  <c r="B102" i="1" l="1"/>
  <c r="F7" i="1"/>
  <c r="G7" i="1"/>
  <c r="I7" i="1"/>
  <c r="L7" i="1"/>
  <c r="M7" i="1"/>
  <c r="C7" i="1"/>
  <c r="B7" i="1"/>
  <c r="I63" i="1"/>
  <c r="L63" i="1"/>
  <c r="C63" i="1"/>
  <c r="F52" i="1"/>
  <c r="G52" i="1"/>
  <c r="I52" i="1"/>
  <c r="L52" i="1"/>
  <c r="M52" i="1"/>
  <c r="C52" i="1"/>
  <c r="F42" i="1"/>
  <c r="G42" i="1"/>
  <c r="I42" i="1"/>
  <c r="L42" i="1"/>
  <c r="M42" i="1"/>
  <c r="C42" i="1"/>
  <c r="I39" i="1"/>
  <c r="L39" i="1"/>
  <c r="C39" i="1"/>
  <c r="I36" i="1"/>
  <c r="L36" i="1"/>
  <c r="C36" i="1"/>
  <c r="L13" i="1"/>
  <c r="F13" i="1"/>
  <c r="I13" i="1"/>
  <c r="C13" i="1"/>
  <c r="F9" i="1"/>
  <c r="I9" i="1"/>
  <c r="C9" i="1"/>
  <c r="L12" i="1"/>
  <c r="L11" i="1"/>
  <c r="K96" i="1"/>
  <c r="K95" i="1"/>
  <c r="K94" i="1"/>
  <c r="K93" i="1"/>
  <c r="K92" i="1"/>
  <c r="K91" i="1"/>
  <c r="E90" i="1"/>
  <c r="K90" i="1" s="1"/>
  <c r="H89" i="1"/>
  <c r="H102" i="1" s="1"/>
  <c r="B89" i="1"/>
  <c r="L9" i="1" l="1"/>
  <c r="E89" i="1"/>
  <c r="K89" i="1" l="1"/>
  <c r="K102" i="1" s="1"/>
  <c r="E102" i="1"/>
</calcChain>
</file>

<file path=xl/sharedStrings.xml><?xml version="1.0" encoding="utf-8"?>
<sst xmlns="http://schemas.openxmlformats.org/spreadsheetml/2006/main" count="117" uniqueCount="95">
  <si>
    <t>Информация о кредитовании хозяйствующих субъектов</t>
  </si>
  <si>
    <t>Итого</t>
  </si>
  <si>
    <t>Задолженность на начало</t>
  </si>
  <si>
    <t>Выдано</t>
  </si>
  <si>
    <t>Погашено</t>
  </si>
  <si>
    <t>Задолженность на конец</t>
  </si>
  <si>
    <t>Евро</t>
  </si>
  <si>
    <t>Безвозмездная финансовая помощь РФ</t>
  </si>
  <si>
    <t>Животноводство</t>
  </si>
  <si>
    <t>ООО "ТПФ "Интерцентр Люкс"</t>
  </si>
  <si>
    <t>Овощеводство и растениеводство</t>
  </si>
  <si>
    <t>КФХ Жосан</t>
  </si>
  <si>
    <t>ООО "Агроресурс"</t>
  </si>
  <si>
    <t>ООО "Племжив агроэлит"</t>
  </si>
  <si>
    <t>ООО "ТехАгроПолюс"</t>
  </si>
  <si>
    <t>Переработка сельхоз. продукции</t>
  </si>
  <si>
    <t>ООО "Агро-Догор"</t>
  </si>
  <si>
    <t>ООО "Григориопольский комбинат хлебопродуктов"</t>
  </si>
  <si>
    <t>ООО "Лендер Агроприм"</t>
  </si>
  <si>
    <t>ООО "Рилла"</t>
  </si>
  <si>
    <t>Раскорчевка</t>
  </si>
  <si>
    <t>ЗАО "Букет Молдавии"</t>
  </si>
  <si>
    <t>ООО "Живой сад"</t>
  </si>
  <si>
    <t>ООО "Картофель от хозяина"</t>
  </si>
  <si>
    <t>ООО "Пульсар-Агро"</t>
  </si>
  <si>
    <t>ООО "Топал"</t>
  </si>
  <si>
    <t>ООО "Мегатрансавто"</t>
  </si>
  <si>
    <t>ООО "Король"</t>
  </si>
  <si>
    <t>КФХ Кошкодан В.З.</t>
  </si>
  <si>
    <t>КФХ Гулпарь А.К.</t>
  </si>
  <si>
    <t>КФХ Хачатрян В.В.</t>
  </si>
  <si>
    <t>ООО "Терра Ностра"</t>
  </si>
  <si>
    <t>Общественное питание</t>
  </si>
  <si>
    <t>ООО "РеБро" (ООО "Строй Консалтинг Групп")</t>
  </si>
  <si>
    <t>КФХ Баксан М.И.</t>
  </si>
  <si>
    <t>ООО "Семькор"</t>
  </si>
  <si>
    <t>Производство и переработка продовольственных, промышленных товаров, товаров народного потребления</t>
  </si>
  <si>
    <t>СООО "Лео-МЛС"</t>
  </si>
  <si>
    <t>Производство изделий народных художественных промыслов и ремесленных изделий</t>
  </si>
  <si>
    <t>ООО "ТехДизайн"</t>
  </si>
  <si>
    <t>ООО "Фиальт-Агро"</t>
  </si>
  <si>
    <t>Закладка многолетних насаждений</t>
  </si>
  <si>
    <t>ООО "Агро Компакт"</t>
  </si>
  <si>
    <t>ЗАО "Каменский консервный завод"</t>
  </si>
  <si>
    <t>ООО "Агрикол ППК"</t>
  </si>
  <si>
    <t>ООО "Агролиния"</t>
  </si>
  <si>
    <t>ООО "Агросем"</t>
  </si>
  <si>
    <t>ООО "Агрохолдинг"</t>
  </si>
  <si>
    <t>ООО "Бивани"</t>
  </si>
  <si>
    <t>ООО "Био Ланд"</t>
  </si>
  <si>
    <t>ООО "Нер Агро"</t>
  </si>
  <si>
    <t>ООО "Полюс-Агро"</t>
  </si>
  <si>
    <t>ООО "Сады Приднестровья"</t>
  </si>
  <si>
    <t>ООО "Уотерхауз"</t>
  </si>
  <si>
    <t>ООО "Фикс"</t>
  </si>
  <si>
    <t>ОАО "Завод консервов детского питания"</t>
  </si>
  <si>
    <t>ООО "Динисалл"</t>
  </si>
  <si>
    <t>ООО "Фирма Компромтур"</t>
  </si>
  <si>
    <t>ООО "Хайлань"</t>
  </si>
  <si>
    <t>ООО "БИФ"</t>
  </si>
  <si>
    <t>Мелиорация</t>
  </si>
  <si>
    <t>ООО "Агрофирма "Солнце-Дар"</t>
  </si>
  <si>
    <t>ООО "Зеленый Сад"</t>
  </si>
  <si>
    <t>ООО "Холпарк"</t>
  </si>
  <si>
    <t>ДООО "ПолиМир"</t>
  </si>
  <si>
    <t>ООО "ВодоРесурс"</t>
  </si>
  <si>
    <t>ООО "Лювена"</t>
  </si>
  <si>
    <t>Государственная программа поддержки и развития малого предпринимательства</t>
  </si>
  <si>
    <t>ООО "Аватар"</t>
  </si>
  <si>
    <t>ООО "Макслен"</t>
  </si>
  <si>
    <t>Наименование</t>
  </si>
  <si>
    <t xml:space="preserve">руб. ПМР </t>
  </si>
  <si>
    <t>росс. руб.</t>
  </si>
  <si>
    <t>Приложение № 1</t>
  </si>
  <si>
    <t xml:space="preserve">за счет средств финансового резерва Фонда государственного резерва ПМР </t>
  </si>
  <si>
    <t>за 01.01.2019 - 31.12.2019 гг.</t>
  </si>
  <si>
    <t>Субъекты агропромышленного комплекса  с полным залоговым обеспечением</t>
  </si>
  <si>
    <t>Субъекты малого предпринимательства с полным залоговым обеспечением</t>
  </si>
  <si>
    <t xml:space="preserve">Субъекты малого предпринимательства с поручительством ФГР ПМР </t>
  </si>
  <si>
    <t xml:space="preserve">Граждане ПМР </t>
  </si>
  <si>
    <t>Развитие личного подсобного хозяйства</t>
  </si>
  <si>
    <t>г. Тирасполь</t>
  </si>
  <si>
    <t>г. Бендеры</t>
  </si>
  <si>
    <t>Слободзейский район</t>
  </si>
  <si>
    <t>Григориопольский район</t>
  </si>
  <si>
    <t>Дубоссарский район</t>
  </si>
  <si>
    <t>Рыбницкий район</t>
  </si>
  <si>
    <t>Каменский район</t>
  </si>
  <si>
    <t xml:space="preserve">Внутренний туризм </t>
  </si>
  <si>
    <t>Международные пассажирские перевозки</t>
  </si>
  <si>
    <t>ООО "С/х  фирма "Плантатор"</t>
  </si>
  <si>
    <t>ООО "С/х  фирма "Экспедиция-Агро"</t>
  </si>
  <si>
    <t>ООО "С/х  фирма "Садовник"</t>
  </si>
  <si>
    <t>ООО "ЕвроРостАгро"</t>
  </si>
  <si>
    <t xml:space="preserve">руб.ПМР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</si>
</sst>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_ ;[Red]\-#,##0.00\ "/>
    <numFmt numFmtId="166" formatCode="#,##0.00;[Red]\-#,##0.00"/>
  </numFmts>
  <fonts count="9" x14ac:knownFonts="1">
    <font>
      <sz val="8"/>
      <name val="Arial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1" fillId="2" borderId="0" xfId="0" applyFont="1" applyFill="1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left"/>
    </xf>
    <xf numFmtId="165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Alignment="1">
      <alignment vertical="top"/>
    </xf>
    <xf numFmtId="0" fontId="6" fillId="0" borderId="0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right" vertical="top"/>
    </xf>
    <xf numFmtId="3" fontId="6" fillId="2" borderId="1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 indent="1"/>
    </xf>
    <xf numFmtId="0" fontId="7" fillId="0" borderId="1" xfId="0" applyFont="1" applyFill="1" applyBorder="1" applyAlignment="1">
      <alignment horizontal="right" vertical="top"/>
    </xf>
    <xf numFmtId="4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top" wrapText="1" indent="3"/>
    </xf>
    <xf numFmtId="0" fontId="5" fillId="0" borderId="1" xfId="0" applyFont="1" applyFill="1" applyBorder="1" applyAlignment="1">
      <alignment horizontal="right" vertical="top"/>
    </xf>
    <xf numFmtId="3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left" vertical="center" wrapText="1" indent="1"/>
    </xf>
    <xf numFmtId="165" fontId="7" fillId="0" borderId="4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vertical="center"/>
    </xf>
    <xf numFmtId="166" fontId="7" fillId="0" borderId="4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vertical="center"/>
    </xf>
    <xf numFmtId="165" fontId="7" fillId="0" borderId="4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 indent="2"/>
    </xf>
    <xf numFmtId="165" fontId="5" fillId="0" borderId="4" xfId="0" applyNumberFormat="1" applyFont="1" applyFill="1" applyBorder="1" applyAlignment="1">
      <alignment vertical="center"/>
    </xf>
    <xf numFmtId="166" fontId="5" fillId="0" borderId="4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165" fontId="5" fillId="0" borderId="4" xfId="0" applyNumberFormat="1" applyFont="1" applyFill="1" applyBorder="1" applyAlignment="1">
      <alignment horizontal="right" vertical="center"/>
    </xf>
    <xf numFmtId="165" fontId="8" fillId="0" borderId="4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right" vertical="center"/>
    </xf>
    <xf numFmtId="166" fontId="6" fillId="2" borderId="1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T105"/>
  <sheetViews>
    <sheetView tabSelected="1" view="pageBreakPreview" topLeftCell="A82" zoomScale="60" zoomScaleNormal="85" workbookViewId="0">
      <selection activeCell="K13" sqref="K13"/>
    </sheetView>
  </sheetViews>
  <sheetFormatPr defaultColWidth="10.1640625" defaultRowHeight="11.45" customHeight="1" outlineLevelRow="3" x14ac:dyDescent="0.2"/>
  <cols>
    <col min="1" max="1" width="60.6640625" style="2" customWidth="1"/>
    <col min="2" max="2" width="20.5" style="2" customWidth="1"/>
    <col min="3" max="3" width="19.5" style="2" customWidth="1"/>
    <col min="4" max="4" width="12.6640625" style="2" customWidth="1"/>
    <col min="5" max="5" width="20.1640625" style="2" customWidth="1"/>
    <col min="6" max="6" width="20.83203125" style="2" customWidth="1"/>
    <col min="7" max="7" width="17.1640625" style="2" customWidth="1"/>
    <col min="8" max="8" width="19.33203125" style="2" customWidth="1"/>
    <col min="9" max="9" width="21.83203125" style="2" customWidth="1"/>
    <col min="10" max="10" width="11.5" style="2" customWidth="1"/>
    <col min="11" max="11" width="20" style="2" customWidth="1"/>
    <col min="12" max="12" width="21.1640625" style="2" customWidth="1"/>
    <col min="13" max="13" width="16" style="2" customWidth="1"/>
    <col min="14" max="16384" width="10.1640625" style="5"/>
  </cols>
  <sheetData>
    <row r="1" spans="1:20" s="2" customFormat="1" ht="16.5" customHeight="1" x14ac:dyDescent="0.25">
      <c r="A1" s="10"/>
      <c r="B1" s="10"/>
      <c r="C1" s="11"/>
      <c r="D1" s="11"/>
      <c r="E1" s="10"/>
      <c r="F1" s="12"/>
      <c r="G1" s="12"/>
      <c r="H1" s="12"/>
      <c r="I1" s="12"/>
      <c r="J1" s="12"/>
      <c r="K1" s="13" t="s">
        <v>73</v>
      </c>
      <c r="L1" s="13"/>
      <c r="M1" s="13"/>
    </row>
    <row r="2" spans="1:20" s="4" customFormat="1" ht="17.100000000000001" customHeight="1" x14ac:dyDescent="0.2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3"/>
      <c r="O2" s="3"/>
      <c r="P2" s="3"/>
      <c r="Q2" s="3"/>
      <c r="R2" s="3"/>
      <c r="S2" s="3"/>
      <c r="T2" s="3"/>
    </row>
    <row r="3" spans="1:20" s="4" customFormat="1" ht="17.100000000000001" customHeight="1" x14ac:dyDescent="0.2">
      <c r="A3" s="14" t="s">
        <v>74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  <c r="N3" s="3"/>
      <c r="O3" s="3"/>
      <c r="P3" s="3"/>
      <c r="Q3" s="3"/>
      <c r="R3" s="3"/>
      <c r="S3" s="3"/>
      <c r="T3" s="3"/>
    </row>
    <row r="4" spans="1:20" s="4" customFormat="1" ht="18" customHeight="1" x14ac:dyDescent="0.2">
      <c r="A4" s="16" t="s">
        <v>75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5"/>
      <c r="N4" s="3"/>
      <c r="O4" s="3"/>
      <c r="P4" s="3"/>
      <c r="Q4" s="3"/>
      <c r="R4" s="3"/>
      <c r="S4" s="3"/>
      <c r="T4" s="3"/>
    </row>
    <row r="5" spans="1:20" s="1" customFormat="1" ht="15.75" x14ac:dyDescent="0.2">
      <c r="A5" s="17" t="s">
        <v>70</v>
      </c>
      <c r="B5" s="18" t="s">
        <v>2</v>
      </c>
      <c r="C5" s="18"/>
      <c r="D5" s="18"/>
      <c r="E5" s="18" t="s">
        <v>3</v>
      </c>
      <c r="F5" s="18"/>
      <c r="G5" s="18"/>
      <c r="H5" s="18" t="s">
        <v>4</v>
      </c>
      <c r="I5" s="18"/>
      <c r="J5" s="18"/>
      <c r="K5" s="18" t="s">
        <v>5</v>
      </c>
      <c r="L5" s="18"/>
      <c r="M5" s="18"/>
    </row>
    <row r="6" spans="1:20" s="1" customFormat="1" ht="15.75" x14ac:dyDescent="0.2">
      <c r="A6" s="17"/>
      <c r="B6" s="19" t="s">
        <v>94</v>
      </c>
      <c r="C6" s="19" t="s">
        <v>72</v>
      </c>
      <c r="D6" s="19" t="s">
        <v>6</v>
      </c>
      <c r="E6" s="19" t="s">
        <v>71</v>
      </c>
      <c r="F6" s="19" t="s">
        <v>72</v>
      </c>
      <c r="G6" s="19" t="s">
        <v>6</v>
      </c>
      <c r="H6" s="19" t="s">
        <v>71</v>
      </c>
      <c r="I6" s="19" t="s">
        <v>72</v>
      </c>
      <c r="J6" s="19" t="s">
        <v>6</v>
      </c>
      <c r="K6" s="19" t="s">
        <v>71</v>
      </c>
      <c r="L6" s="19" t="s">
        <v>72</v>
      </c>
      <c r="M6" s="19" t="s">
        <v>6</v>
      </c>
    </row>
    <row r="7" spans="1:20" s="6" customFormat="1" ht="21" customHeight="1" x14ac:dyDescent="0.2">
      <c r="A7" s="20" t="s">
        <v>7</v>
      </c>
      <c r="B7" s="21">
        <f>B89</f>
        <v>6955603.9800000004</v>
      </c>
      <c r="C7" s="22">
        <f>C9+C13+C36+C39+C42+C52+C63+C67+C69+C71+C74+C78+C80+C84+C86</f>
        <v>344098785.21999997</v>
      </c>
      <c r="D7" s="22"/>
      <c r="E7" s="22"/>
      <c r="F7" s="22">
        <f t="shared" ref="F7:M7" si="0">F9+F13+F36+F39+F42+F52+F63+F67+F69+F71+F74+F78+F80+F84+F86</f>
        <v>115842931.59</v>
      </c>
      <c r="G7" s="22">
        <f t="shared" si="0"/>
        <v>533610.17999999993</v>
      </c>
      <c r="H7" s="22"/>
      <c r="I7" s="22">
        <f t="shared" si="0"/>
        <v>104805565.29000001</v>
      </c>
      <c r="J7" s="22"/>
      <c r="K7" s="22"/>
      <c r="L7" s="22">
        <f t="shared" si="0"/>
        <v>355136151.52000004</v>
      </c>
      <c r="M7" s="22">
        <f t="shared" si="0"/>
        <v>533610.17999999993</v>
      </c>
    </row>
    <row r="8" spans="1:20" s="1" customFormat="1" ht="24" customHeight="1" x14ac:dyDescent="0.2">
      <c r="A8" s="23" t="s">
        <v>76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5"/>
    </row>
    <row r="9" spans="1:20" s="8" customFormat="1" ht="15.75" outlineLevel="2" x14ac:dyDescent="0.25">
      <c r="A9" s="26" t="s">
        <v>8</v>
      </c>
      <c r="B9" s="27"/>
      <c r="C9" s="28">
        <f>C10+C11+C12</f>
        <v>54517266.939999998</v>
      </c>
      <c r="D9" s="28"/>
      <c r="E9" s="28"/>
      <c r="F9" s="28">
        <f t="shared" ref="F9:L9" si="1">F10+F11+F12</f>
        <v>18647429.859999999</v>
      </c>
      <c r="G9" s="28"/>
      <c r="H9" s="28"/>
      <c r="I9" s="28">
        <f t="shared" si="1"/>
        <v>17145607.850000001</v>
      </c>
      <c r="J9" s="28"/>
      <c r="K9" s="28"/>
      <c r="L9" s="28">
        <f t="shared" si="1"/>
        <v>56019088.949999996</v>
      </c>
      <c r="M9" s="29"/>
    </row>
    <row r="10" spans="1:20" ht="15.75" outlineLevel="3" x14ac:dyDescent="0.2">
      <c r="A10" s="30" t="s">
        <v>59</v>
      </c>
      <c r="B10" s="31"/>
      <c r="C10" s="32">
        <v>2112000</v>
      </c>
      <c r="D10" s="33"/>
      <c r="E10" s="33"/>
      <c r="F10" s="33"/>
      <c r="G10" s="33"/>
      <c r="H10" s="33"/>
      <c r="I10" s="32">
        <v>2112000</v>
      </c>
      <c r="J10" s="33"/>
      <c r="K10" s="33"/>
      <c r="L10" s="33"/>
      <c r="M10" s="33"/>
    </row>
    <row r="11" spans="1:20" ht="15.75" outlineLevel="3" x14ac:dyDescent="0.2">
      <c r="A11" s="30" t="s">
        <v>9</v>
      </c>
      <c r="B11" s="31"/>
      <c r="C11" s="34">
        <v>15760529.16</v>
      </c>
      <c r="D11" s="33"/>
      <c r="E11" s="33"/>
      <c r="F11" s="34">
        <v>18647429.859999999</v>
      </c>
      <c r="G11" s="33"/>
      <c r="H11" s="33"/>
      <c r="I11" s="34">
        <v>8287607.8499999996</v>
      </c>
      <c r="J11" s="33"/>
      <c r="K11" s="33"/>
      <c r="L11" s="34">
        <f>C11+F11-I11</f>
        <v>26120351.169999994</v>
      </c>
      <c r="M11" s="33"/>
    </row>
    <row r="12" spans="1:20" ht="15.75" outlineLevel="3" x14ac:dyDescent="0.2">
      <c r="A12" s="30" t="s">
        <v>40</v>
      </c>
      <c r="B12" s="31"/>
      <c r="C12" s="34">
        <v>36644737.780000001</v>
      </c>
      <c r="D12" s="33"/>
      <c r="E12" s="33"/>
      <c r="F12" s="33"/>
      <c r="G12" s="33"/>
      <c r="H12" s="33"/>
      <c r="I12" s="32">
        <v>6746000</v>
      </c>
      <c r="J12" s="33"/>
      <c r="K12" s="33"/>
      <c r="L12" s="34">
        <f>C12+F12-I12</f>
        <v>29898737.780000001</v>
      </c>
      <c r="M12" s="33"/>
    </row>
    <row r="13" spans="1:20" s="8" customFormat="1" ht="15.75" outlineLevel="2" x14ac:dyDescent="0.25">
      <c r="A13" s="26" t="s">
        <v>10</v>
      </c>
      <c r="B13" s="27"/>
      <c r="C13" s="35">
        <f>SUM(C14:C35)</f>
        <v>140518152.13999999</v>
      </c>
      <c r="D13" s="35"/>
      <c r="E13" s="35"/>
      <c r="F13" s="35">
        <f t="shared" ref="F13:I13" si="2">SUM(F14:F35)</f>
        <v>40523502.419999994</v>
      </c>
      <c r="G13" s="35"/>
      <c r="H13" s="35"/>
      <c r="I13" s="35">
        <f t="shared" si="2"/>
        <v>47292503.329999998</v>
      </c>
      <c r="J13" s="35"/>
      <c r="K13" s="35"/>
      <c r="L13" s="35">
        <f>SUM(L14:L35)</f>
        <v>133749151.23</v>
      </c>
      <c r="M13" s="29"/>
    </row>
    <row r="14" spans="1:20" ht="15.75" outlineLevel="3" x14ac:dyDescent="0.2">
      <c r="A14" s="30" t="s">
        <v>61</v>
      </c>
      <c r="B14" s="31"/>
      <c r="C14" s="32">
        <v>1818000</v>
      </c>
      <c r="D14" s="33"/>
      <c r="E14" s="33"/>
      <c r="F14" s="33"/>
      <c r="G14" s="33"/>
      <c r="H14" s="33"/>
      <c r="I14" s="32">
        <v>1818000</v>
      </c>
      <c r="J14" s="33"/>
      <c r="K14" s="33"/>
      <c r="L14" s="33"/>
      <c r="M14" s="33"/>
    </row>
    <row r="15" spans="1:20" ht="15.75" outlineLevel="3" x14ac:dyDescent="0.2">
      <c r="A15" s="30" t="s">
        <v>62</v>
      </c>
      <c r="B15" s="31"/>
      <c r="C15" s="34">
        <v>2834273.04</v>
      </c>
      <c r="D15" s="33"/>
      <c r="E15" s="33"/>
      <c r="F15" s="33"/>
      <c r="G15" s="33"/>
      <c r="H15" s="33"/>
      <c r="I15" s="32">
        <v>1496250</v>
      </c>
      <c r="J15" s="33"/>
      <c r="K15" s="33"/>
      <c r="L15" s="34">
        <v>1338023.04</v>
      </c>
      <c r="M15" s="33"/>
    </row>
    <row r="16" spans="1:20" ht="15.75" outlineLevel="3" x14ac:dyDescent="0.2">
      <c r="A16" s="30" t="s">
        <v>91</v>
      </c>
      <c r="B16" s="31"/>
      <c r="C16" s="34">
        <v>9552332.5300000012</v>
      </c>
      <c r="D16" s="33"/>
      <c r="E16" s="33"/>
      <c r="F16" s="33"/>
      <c r="G16" s="33"/>
      <c r="H16" s="33"/>
      <c r="I16" s="34">
        <v>4353253.33</v>
      </c>
      <c r="J16" s="33"/>
      <c r="K16" s="33"/>
      <c r="L16" s="32">
        <v>5199079.2</v>
      </c>
      <c r="M16" s="33"/>
    </row>
    <row r="17" spans="1:13" ht="15.75" outlineLevel="3" x14ac:dyDescent="0.2">
      <c r="A17" s="30" t="s">
        <v>43</v>
      </c>
      <c r="B17" s="31"/>
      <c r="C17" s="32">
        <v>52000</v>
      </c>
      <c r="D17" s="33"/>
      <c r="E17" s="33"/>
      <c r="F17" s="33"/>
      <c r="G17" s="33"/>
      <c r="H17" s="33"/>
      <c r="I17" s="32">
        <v>52000</v>
      </c>
      <c r="J17" s="33"/>
      <c r="K17" s="33"/>
      <c r="L17" s="33"/>
      <c r="M17" s="33"/>
    </row>
    <row r="18" spans="1:13" ht="15.75" outlineLevel="3" x14ac:dyDescent="0.2">
      <c r="A18" s="30" t="s">
        <v>44</v>
      </c>
      <c r="B18" s="31"/>
      <c r="C18" s="34">
        <v>14421973.449999999</v>
      </c>
      <c r="D18" s="33"/>
      <c r="E18" s="33"/>
      <c r="F18" s="33"/>
      <c r="G18" s="33"/>
      <c r="H18" s="33"/>
      <c r="I18" s="32">
        <v>3333600</v>
      </c>
      <c r="J18" s="33"/>
      <c r="K18" s="33"/>
      <c r="L18" s="34">
        <v>11088373.449999999</v>
      </c>
      <c r="M18" s="33"/>
    </row>
    <row r="19" spans="1:13" ht="15.75" outlineLevel="3" x14ac:dyDescent="0.2">
      <c r="A19" s="30" t="s">
        <v>45</v>
      </c>
      <c r="B19" s="31"/>
      <c r="C19" s="34">
        <v>16574518.970000001</v>
      </c>
      <c r="D19" s="33"/>
      <c r="E19" s="33"/>
      <c r="F19" s="33"/>
      <c r="G19" s="33"/>
      <c r="H19" s="33"/>
      <c r="I19" s="32">
        <v>3984000</v>
      </c>
      <c r="J19" s="33"/>
      <c r="K19" s="33"/>
      <c r="L19" s="34">
        <v>12590518.970000001</v>
      </c>
      <c r="M19" s="33"/>
    </row>
    <row r="20" spans="1:13" ht="15.75" outlineLevel="3" x14ac:dyDescent="0.2">
      <c r="A20" s="30" t="s">
        <v>46</v>
      </c>
      <c r="B20" s="31"/>
      <c r="C20" s="32">
        <v>10560000</v>
      </c>
      <c r="D20" s="33"/>
      <c r="E20" s="33"/>
      <c r="F20" s="33"/>
      <c r="G20" s="33"/>
      <c r="H20" s="33"/>
      <c r="I20" s="32">
        <v>2640000</v>
      </c>
      <c r="J20" s="33"/>
      <c r="K20" s="33"/>
      <c r="L20" s="32">
        <v>7920000</v>
      </c>
      <c r="M20" s="33"/>
    </row>
    <row r="21" spans="1:13" ht="15.75" outlineLevel="3" x14ac:dyDescent="0.2">
      <c r="A21" s="30" t="s">
        <v>47</v>
      </c>
      <c r="B21" s="31"/>
      <c r="C21" s="34">
        <v>5005623.0199999996</v>
      </c>
      <c r="D21" s="33"/>
      <c r="E21" s="33"/>
      <c r="F21" s="33"/>
      <c r="G21" s="33"/>
      <c r="H21" s="33"/>
      <c r="I21" s="32">
        <v>2712000</v>
      </c>
      <c r="J21" s="33"/>
      <c r="K21" s="33"/>
      <c r="L21" s="34">
        <v>2293623.02</v>
      </c>
      <c r="M21" s="33"/>
    </row>
    <row r="22" spans="1:13" ht="15.75" outlineLevel="3" x14ac:dyDescent="0.2">
      <c r="A22" s="30" t="s">
        <v>48</v>
      </c>
      <c r="B22" s="31"/>
      <c r="C22" s="34">
        <v>2861898.05</v>
      </c>
      <c r="D22" s="33"/>
      <c r="E22" s="33"/>
      <c r="F22" s="33"/>
      <c r="G22" s="33"/>
      <c r="H22" s="33"/>
      <c r="I22" s="32">
        <v>673380</v>
      </c>
      <c r="J22" s="33"/>
      <c r="K22" s="33"/>
      <c r="L22" s="34">
        <v>2188518.0499999998</v>
      </c>
      <c r="M22" s="33"/>
    </row>
    <row r="23" spans="1:13" ht="15.75" outlineLevel="3" x14ac:dyDescent="0.2">
      <c r="A23" s="30" t="s">
        <v>49</v>
      </c>
      <c r="B23" s="31"/>
      <c r="C23" s="32">
        <v>600000</v>
      </c>
      <c r="D23" s="33"/>
      <c r="E23" s="33"/>
      <c r="F23" s="33"/>
      <c r="G23" s="33"/>
      <c r="H23" s="33"/>
      <c r="I23" s="32">
        <v>600000</v>
      </c>
      <c r="J23" s="33"/>
      <c r="K23" s="33"/>
      <c r="L23" s="33"/>
      <c r="M23" s="33"/>
    </row>
    <row r="24" spans="1:13" ht="15.75" outlineLevel="3" x14ac:dyDescent="0.2">
      <c r="A24" s="30" t="s">
        <v>50</v>
      </c>
      <c r="B24" s="31"/>
      <c r="C24" s="34">
        <v>2084604.88</v>
      </c>
      <c r="D24" s="33"/>
      <c r="E24" s="33"/>
      <c r="F24" s="33"/>
      <c r="G24" s="33"/>
      <c r="H24" s="33"/>
      <c r="I24" s="32">
        <v>834000</v>
      </c>
      <c r="J24" s="33"/>
      <c r="K24" s="33"/>
      <c r="L24" s="34">
        <v>1250604.8799999999</v>
      </c>
      <c r="M24" s="33"/>
    </row>
    <row r="25" spans="1:13" ht="15.75" outlineLevel="3" x14ac:dyDescent="0.2">
      <c r="A25" s="30" t="s">
        <v>13</v>
      </c>
      <c r="B25" s="31"/>
      <c r="C25" s="32">
        <v>12542175</v>
      </c>
      <c r="D25" s="33"/>
      <c r="E25" s="33"/>
      <c r="F25" s="34">
        <v>1569129.98</v>
      </c>
      <c r="G25" s="33"/>
      <c r="H25" s="33"/>
      <c r="I25" s="32">
        <v>3050400</v>
      </c>
      <c r="J25" s="33"/>
      <c r="K25" s="33"/>
      <c r="L25" s="32">
        <v>11060904.98</v>
      </c>
      <c r="M25" s="33"/>
    </row>
    <row r="26" spans="1:13" ht="15.75" outlineLevel="3" x14ac:dyDescent="0.2">
      <c r="A26" s="30" t="s">
        <v>51</v>
      </c>
      <c r="B26" s="31"/>
      <c r="C26" s="34">
        <v>17119077.050000001</v>
      </c>
      <c r="D26" s="33"/>
      <c r="E26" s="33"/>
      <c r="F26" s="33"/>
      <c r="G26" s="33"/>
      <c r="H26" s="33"/>
      <c r="I26" s="32">
        <v>1425000</v>
      </c>
      <c r="J26" s="33"/>
      <c r="K26" s="33"/>
      <c r="L26" s="34">
        <v>15694077.050000001</v>
      </c>
      <c r="M26" s="33"/>
    </row>
    <row r="27" spans="1:13" ht="15.75" outlineLevel="3" x14ac:dyDescent="0.2">
      <c r="A27" s="30" t="s">
        <v>52</v>
      </c>
      <c r="B27" s="31"/>
      <c r="C27" s="32">
        <v>13902680</v>
      </c>
      <c r="D27" s="33"/>
      <c r="E27" s="33"/>
      <c r="F27" s="33"/>
      <c r="G27" s="33"/>
      <c r="H27" s="33"/>
      <c r="I27" s="32">
        <v>4390320</v>
      </c>
      <c r="J27" s="33"/>
      <c r="K27" s="33"/>
      <c r="L27" s="32">
        <v>9512360</v>
      </c>
      <c r="M27" s="33"/>
    </row>
    <row r="28" spans="1:13" ht="15.75" outlineLevel="3" x14ac:dyDescent="0.2">
      <c r="A28" s="30" t="s">
        <v>90</v>
      </c>
      <c r="B28" s="31"/>
      <c r="C28" s="32">
        <v>4372298</v>
      </c>
      <c r="D28" s="33"/>
      <c r="E28" s="33"/>
      <c r="F28" s="33"/>
      <c r="G28" s="33"/>
      <c r="H28" s="33"/>
      <c r="I28" s="32">
        <v>4372298</v>
      </c>
      <c r="J28" s="33"/>
      <c r="K28" s="33"/>
      <c r="L28" s="33"/>
      <c r="M28" s="33"/>
    </row>
    <row r="29" spans="1:13" ht="15.75" outlineLevel="3" x14ac:dyDescent="0.2">
      <c r="A29" s="30" t="s">
        <v>9</v>
      </c>
      <c r="B29" s="31"/>
      <c r="C29" s="32">
        <v>18888890</v>
      </c>
      <c r="D29" s="33"/>
      <c r="E29" s="33"/>
      <c r="F29" s="33"/>
      <c r="G29" s="33"/>
      <c r="H29" s="33"/>
      <c r="I29" s="32">
        <v>4444440</v>
      </c>
      <c r="J29" s="33"/>
      <c r="K29" s="33"/>
      <c r="L29" s="32">
        <v>14444450</v>
      </c>
      <c r="M29" s="33"/>
    </row>
    <row r="30" spans="1:13" ht="15.75" outlineLevel="3" x14ac:dyDescent="0.2">
      <c r="A30" s="30" t="s">
        <v>53</v>
      </c>
      <c r="B30" s="31"/>
      <c r="C30" s="32">
        <v>940260</v>
      </c>
      <c r="D30" s="33"/>
      <c r="E30" s="33"/>
      <c r="F30" s="33"/>
      <c r="G30" s="33"/>
      <c r="H30" s="33"/>
      <c r="I30" s="32">
        <v>212880</v>
      </c>
      <c r="J30" s="33"/>
      <c r="K30" s="33"/>
      <c r="L30" s="32">
        <v>727380</v>
      </c>
      <c r="M30" s="33"/>
    </row>
    <row r="31" spans="1:13" ht="15.75" outlineLevel="3" x14ac:dyDescent="0.2">
      <c r="A31" s="30" t="s">
        <v>54</v>
      </c>
      <c r="B31" s="31"/>
      <c r="C31" s="34">
        <v>6387548.1500000004</v>
      </c>
      <c r="D31" s="33"/>
      <c r="E31" s="33"/>
      <c r="F31" s="33"/>
      <c r="G31" s="33"/>
      <c r="H31" s="33"/>
      <c r="I31" s="32">
        <v>988682</v>
      </c>
      <c r="J31" s="33"/>
      <c r="K31" s="33"/>
      <c r="L31" s="34">
        <v>5398866.1500000004</v>
      </c>
      <c r="M31" s="33"/>
    </row>
    <row r="32" spans="1:13" ht="15.75" outlineLevel="3" x14ac:dyDescent="0.2">
      <c r="A32" s="30" t="s">
        <v>11</v>
      </c>
      <c r="B32" s="31"/>
      <c r="C32" s="33"/>
      <c r="D32" s="33"/>
      <c r="E32" s="33"/>
      <c r="F32" s="34">
        <v>1385946.17</v>
      </c>
      <c r="G32" s="33"/>
      <c r="H32" s="33"/>
      <c r="I32" s="32">
        <v>722000</v>
      </c>
      <c r="J32" s="33"/>
      <c r="K32" s="33"/>
      <c r="L32" s="34">
        <v>663946.17000000004</v>
      </c>
      <c r="M32" s="33"/>
    </row>
    <row r="33" spans="1:13" ht="15.75" outlineLevel="3" x14ac:dyDescent="0.2">
      <c r="A33" s="30" t="s">
        <v>12</v>
      </c>
      <c r="B33" s="31"/>
      <c r="C33" s="33"/>
      <c r="D33" s="33"/>
      <c r="E33" s="33"/>
      <c r="F33" s="34">
        <v>22556919.629999999</v>
      </c>
      <c r="G33" s="33"/>
      <c r="H33" s="33"/>
      <c r="I33" s="32">
        <v>2100000</v>
      </c>
      <c r="J33" s="33"/>
      <c r="K33" s="33"/>
      <c r="L33" s="34">
        <v>20456919.629999999</v>
      </c>
      <c r="M33" s="33"/>
    </row>
    <row r="34" spans="1:13" ht="15.75" outlineLevel="3" x14ac:dyDescent="0.2">
      <c r="A34" s="30" t="s">
        <v>92</v>
      </c>
      <c r="B34" s="31"/>
      <c r="C34" s="33"/>
      <c r="D34" s="33"/>
      <c r="E34" s="33"/>
      <c r="F34" s="36">
        <v>5685143.0999999996</v>
      </c>
      <c r="G34" s="33"/>
      <c r="H34" s="33"/>
      <c r="I34" s="32">
        <v>1170000</v>
      </c>
      <c r="J34" s="33"/>
      <c r="K34" s="33"/>
      <c r="L34" s="36">
        <v>4515143.0999999996</v>
      </c>
      <c r="M34" s="33"/>
    </row>
    <row r="35" spans="1:13" ht="15.75" outlineLevel="3" x14ac:dyDescent="0.2">
      <c r="A35" s="30" t="s">
        <v>14</v>
      </c>
      <c r="B35" s="31"/>
      <c r="C35" s="33"/>
      <c r="D35" s="33"/>
      <c r="E35" s="33"/>
      <c r="F35" s="34">
        <v>9326363.5399999991</v>
      </c>
      <c r="G35" s="33"/>
      <c r="H35" s="33"/>
      <c r="I35" s="32">
        <v>1920000</v>
      </c>
      <c r="J35" s="33"/>
      <c r="K35" s="33"/>
      <c r="L35" s="34">
        <v>7406363.54</v>
      </c>
      <c r="M35" s="33"/>
    </row>
    <row r="36" spans="1:13" s="8" customFormat="1" ht="15.75" outlineLevel="2" x14ac:dyDescent="0.25">
      <c r="A36" s="26" t="s">
        <v>41</v>
      </c>
      <c r="B36" s="27"/>
      <c r="C36" s="28">
        <f>C37+C38</f>
        <v>27530134.579999998</v>
      </c>
      <c r="D36" s="28"/>
      <c r="E36" s="28"/>
      <c r="F36" s="28"/>
      <c r="G36" s="28"/>
      <c r="H36" s="28"/>
      <c r="I36" s="28">
        <f t="shared" ref="I36:L36" si="3">I37+I38</f>
        <v>8944440</v>
      </c>
      <c r="J36" s="28"/>
      <c r="K36" s="28"/>
      <c r="L36" s="28">
        <f t="shared" si="3"/>
        <v>18585694.579999998</v>
      </c>
      <c r="M36" s="29"/>
    </row>
    <row r="37" spans="1:13" ht="15.75" outlineLevel="3" x14ac:dyDescent="0.2">
      <c r="A37" s="30" t="s">
        <v>42</v>
      </c>
      <c r="B37" s="31"/>
      <c r="C37" s="32">
        <v>17777780</v>
      </c>
      <c r="D37" s="33"/>
      <c r="E37" s="33"/>
      <c r="F37" s="33"/>
      <c r="G37" s="33"/>
      <c r="H37" s="33"/>
      <c r="I37" s="32">
        <v>4444440</v>
      </c>
      <c r="J37" s="33"/>
      <c r="K37" s="33"/>
      <c r="L37" s="32">
        <v>13333340</v>
      </c>
      <c r="M37" s="33"/>
    </row>
    <row r="38" spans="1:13" ht="15.75" outlineLevel="3" x14ac:dyDescent="0.2">
      <c r="A38" s="30" t="s">
        <v>93</v>
      </c>
      <c r="B38" s="31"/>
      <c r="C38" s="34">
        <v>9752354.5800000001</v>
      </c>
      <c r="D38" s="33"/>
      <c r="E38" s="33"/>
      <c r="F38" s="33"/>
      <c r="G38" s="33"/>
      <c r="H38" s="33"/>
      <c r="I38" s="32">
        <v>4500000</v>
      </c>
      <c r="J38" s="33"/>
      <c r="K38" s="33"/>
      <c r="L38" s="34">
        <v>5252354.58</v>
      </c>
      <c r="M38" s="33"/>
    </row>
    <row r="39" spans="1:13" s="8" customFormat="1" ht="15.75" outlineLevel="2" x14ac:dyDescent="0.25">
      <c r="A39" s="26" t="s">
        <v>60</v>
      </c>
      <c r="B39" s="27"/>
      <c r="C39" s="28">
        <f>C40+C41</f>
        <v>10388469.93</v>
      </c>
      <c r="D39" s="28"/>
      <c r="E39" s="28"/>
      <c r="F39" s="28"/>
      <c r="G39" s="28"/>
      <c r="H39" s="28"/>
      <c r="I39" s="28">
        <f t="shared" ref="I39:L39" si="4">I40+I41</f>
        <v>3879000</v>
      </c>
      <c r="J39" s="28"/>
      <c r="K39" s="28"/>
      <c r="L39" s="28">
        <f t="shared" si="4"/>
        <v>6509469.9299999997</v>
      </c>
      <c r="M39" s="29"/>
    </row>
    <row r="40" spans="1:13" ht="15.75" outlineLevel="3" x14ac:dyDescent="0.2">
      <c r="A40" s="30" t="s">
        <v>43</v>
      </c>
      <c r="B40" s="31"/>
      <c r="C40" s="32">
        <v>1129000</v>
      </c>
      <c r="D40" s="33"/>
      <c r="E40" s="33"/>
      <c r="F40" s="33"/>
      <c r="G40" s="33"/>
      <c r="H40" s="33"/>
      <c r="I40" s="32">
        <v>1129000</v>
      </c>
      <c r="J40" s="33"/>
      <c r="K40" s="33"/>
      <c r="L40" s="33"/>
      <c r="M40" s="33"/>
    </row>
    <row r="41" spans="1:13" ht="15.75" outlineLevel="3" x14ac:dyDescent="0.2">
      <c r="A41" s="30" t="s">
        <v>91</v>
      </c>
      <c r="B41" s="31"/>
      <c r="C41" s="34">
        <v>9259469.9299999997</v>
      </c>
      <c r="D41" s="33"/>
      <c r="E41" s="33"/>
      <c r="F41" s="33"/>
      <c r="G41" s="33"/>
      <c r="H41" s="33"/>
      <c r="I41" s="32">
        <v>2750000</v>
      </c>
      <c r="J41" s="33"/>
      <c r="K41" s="33"/>
      <c r="L41" s="34">
        <v>6509469.9299999997</v>
      </c>
      <c r="M41" s="33"/>
    </row>
    <row r="42" spans="1:13" s="8" customFormat="1" ht="15.75" outlineLevel="2" x14ac:dyDescent="0.25">
      <c r="A42" s="26" t="s">
        <v>15</v>
      </c>
      <c r="B42" s="27"/>
      <c r="C42" s="28">
        <f>SUM(C43:C51)</f>
        <v>71568810.640000001</v>
      </c>
      <c r="D42" s="28"/>
      <c r="E42" s="28"/>
      <c r="F42" s="28">
        <f t="shared" ref="F42:M42" si="5">SUM(F43:F51)</f>
        <v>50294795.229999997</v>
      </c>
      <c r="G42" s="28">
        <f t="shared" si="5"/>
        <v>372840</v>
      </c>
      <c r="H42" s="28"/>
      <c r="I42" s="28">
        <f t="shared" si="5"/>
        <v>15531986.629999999</v>
      </c>
      <c r="J42" s="28"/>
      <c r="K42" s="28"/>
      <c r="L42" s="28">
        <f t="shared" si="5"/>
        <v>106331619.24000001</v>
      </c>
      <c r="M42" s="28">
        <f t="shared" si="5"/>
        <v>372840</v>
      </c>
    </row>
    <row r="43" spans="1:13" ht="15.75" outlineLevel="3" x14ac:dyDescent="0.2">
      <c r="A43" s="30" t="s">
        <v>55</v>
      </c>
      <c r="B43" s="31"/>
      <c r="C43" s="34">
        <v>16995710.920000002</v>
      </c>
      <c r="D43" s="33"/>
      <c r="E43" s="33"/>
      <c r="F43" s="33"/>
      <c r="G43" s="33"/>
      <c r="H43" s="33"/>
      <c r="I43" s="34">
        <v>3760986.63</v>
      </c>
      <c r="J43" s="33"/>
      <c r="K43" s="33"/>
      <c r="L43" s="34">
        <v>13234724.290000003</v>
      </c>
      <c r="M43" s="33"/>
    </row>
    <row r="44" spans="1:13" ht="15.75" outlineLevel="3" x14ac:dyDescent="0.2">
      <c r="A44" s="30" t="s">
        <v>56</v>
      </c>
      <c r="B44" s="31"/>
      <c r="C44" s="34">
        <v>27975309.830000002</v>
      </c>
      <c r="D44" s="33"/>
      <c r="E44" s="33"/>
      <c r="F44" s="34">
        <v>2252291.84</v>
      </c>
      <c r="G44" s="33"/>
      <c r="H44" s="33"/>
      <c r="I44" s="32">
        <v>5696000</v>
      </c>
      <c r="J44" s="33"/>
      <c r="K44" s="33"/>
      <c r="L44" s="34">
        <v>24531601.670000002</v>
      </c>
      <c r="M44" s="33"/>
    </row>
    <row r="45" spans="1:13" ht="15.75" outlineLevel="3" x14ac:dyDescent="0.2">
      <c r="A45" s="30" t="s">
        <v>54</v>
      </c>
      <c r="B45" s="31"/>
      <c r="C45" s="32">
        <v>18840000</v>
      </c>
      <c r="D45" s="33"/>
      <c r="E45" s="33"/>
      <c r="F45" s="33"/>
      <c r="G45" s="33"/>
      <c r="H45" s="33"/>
      <c r="I45" s="32">
        <v>3537000</v>
      </c>
      <c r="J45" s="33"/>
      <c r="K45" s="33"/>
      <c r="L45" s="32">
        <v>15303000</v>
      </c>
      <c r="M45" s="33"/>
    </row>
    <row r="46" spans="1:13" ht="15.75" outlineLevel="3" x14ac:dyDescent="0.2">
      <c r="A46" s="30" t="s">
        <v>63</v>
      </c>
      <c r="B46" s="31"/>
      <c r="C46" s="34">
        <v>7757789.8899999997</v>
      </c>
      <c r="D46" s="33"/>
      <c r="E46" s="33"/>
      <c r="F46" s="33"/>
      <c r="G46" s="33"/>
      <c r="H46" s="33"/>
      <c r="I46" s="32">
        <v>2334000</v>
      </c>
      <c r="J46" s="33"/>
      <c r="K46" s="33"/>
      <c r="L46" s="34">
        <v>5423789.8899999997</v>
      </c>
      <c r="M46" s="33"/>
    </row>
    <row r="47" spans="1:13" ht="15.75" outlineLevel="3" x14ac:dyDescent="0.2">
      <c r="A47" s="30" t="s">
        <v>16</v>
      </c>
      <c r="B47" s="31"/>
      <c r="C47" s="33"/>
      <c r="D47" s="33"/>
      <c r="E47" s="33"/>
      <c r="F47" s="33"/>
      <c r="G47" s="32">
        <v>72840</v>
      </c>
      <c r="H47" s="33"/>
      <c r="I47" s="33"/>
      <c r="J47" s="33"/>
      <c r="K47" s="33"/>
      <c r="L47" s="33"/>
      <c r="M47" s="32">
        <v>72840</v>
      </c>
    </row>
    <row r="48" spans="1:13" ht="31.5" outlineLevel="3" x14ac:dyDescent="0.2">
      <c r="A48" s="30" t="s">
        <v>17</v>
      </c>
      <c r="B48" s="31"/>
      <c r="C48" s="33"/>
      <c r="D48" s="33"/>
      <c r="E48" s="33"/>
      <c r="F48" s="34">
        <v>28600392.129999999</v>
      </c>
      <c r="G48" s="33"/>
      <c r="H48" s="33"/>
      <c r="I48" s="33"/>
      <c r="J48" s="33"/>
      <c r="K48" s="33"/>
      <c r="L48" s="34">
        <v>28600392.129999999</v>
      </c>
      <c r="M48" s="33"/>
    </row>
    <row r="49" spans="1:13" ht="15.75" outlineLevel="3" x14ac:dyDescent="0.2">
      <c r="A49" s="30" t="s">
        <v>93</v>
      </c>
      <c r="B49" s="31"/>
      <c r="C49" s="33"/>
      <c r="D49" s="33"/>
      <c r="E49" s="33"/>
      <c r="F49" s="34">
        <v>15442111.26</v>
      </c>
      <c r="G49" s="33"/>
      <c r="H49" s="33"/>
      <c r="I49" s="33"/>
      <c r="J49" s="33"/>
      <c r="K49" s="33"/>
      <c r="L49" s="34">
        <v>15442111.26</v>
      </c>
      <c r="M49" s="33"/>
    </row>
    <row r="50" spans="1:13" ht="15.75" outlineLevel="3" x14ac:dyDescent="0.2">
      <c r="A50" s="30" t="s">
        <v>18</v>
      </c>
      <c r="B50" s="31"/>
      <c r="C50" s="33"/>
      <c r="D50" s="33"/>
      <c r="E50" s="33"/>
      <c r="F50" s="33"/>
      <c r="G50" s="32">
        <v>300000</v>
      </c>
      <c r="H50" s="33"/>
      <c r="I50" s="33"/>
      <c r="J50" s="33"/>
      <c r="K50" s="33"/>
      <c r="L50" s="33"/>
      <c r="M50" s="32">
        <v>300000</v>
      </c>
    </row>
    <row r="51" spans="1:13" ht="15.75" outlineLevel="3" x14ac:dyDescent="0.2">
      <c r="A51" s="30" t="s">
        <v>19</v>
      </c>
      <c r="B51" s="31"/>
      <c r="C51" s="33"/>
      <c r="D51" s="33"/>
      <c r="E51" s="33"/>
      <c r="F51" s="32">
        <v>4000000</v>
      </c>
      <c r="G51" s="33"/>
      <c r="H51" s="33"/>
      <c r="I51" s="32">
        <v>204000</v>
      </c>
      <c r="J51" s="33"/>
      <c r="K51" s="33"/>
      <c r="L51" s="32">
        <v>3796000</v>
      </c>
      <c r="M51" s="33"/>
    </row>
    <row r="52" spans="1:13" s="8" customFormat="1" ht="15.75" outlineLevel="2" x14ac:dyDescent="0.25">
      <c r="A52" s="26" t="s">
        <v>20</v>
      </c>
      <c r="B52" s="27"/>
      <c r="C52" s="28">
        <f>SUM(C53:C61)</f>
        <v>8567341.9900000002</v>
      </c>
      <c r="D52" s="28"/>
      <c r="E52" s="28"/>
      <c r="F52" s="28">
        <f>SUM(F53:F61)</f>
        <v>2389674.9</v>
      </c>
      <c r="G52" s="28">
        <f>SUM(G53:G61)</f>
        <v>82470.179999999993</v>
      </c>
      <c r="H52" s="28"/>
      <c r="I52" s="28">
        <f>SUM(I53:I61)</f>
        <v>1583376.48</v>
      </c>
      <c r="J52" s="28"/>
      <c r="K52" s="28"/>
      <c r="L52" s="28">
        <f>SUM(L53:L61)</f>
        <v>9373640.4100000001</v>
      </c>
      <c r="M52" s="28">
        <f>SUM(M53:M61)</f>
        <v>82470.179999999993</v>
      </c>
    </row>
    <row r="53" spans="1:13" ht="15.75" outlineLevel="3" x14ac:dyDescent="0.2">
      <c r="A53" s="30" t="s">
        <v>44</v>
      </c>
      <c r="B53" s="31"/>
      <c r="C53" s="34">
        <v>2178037.7200000002</v>
      </c>
      <c r="D53" s="33"/>
      <c r="E53" s="33"/>
      <c r="F53" s="33"/>
      <c r="G53" s="33"/>
      <c r="H53" s="33"/>
      <c r="I53" s="32">
        <v>312000</v>
      </c>
      <c r="J53" s="33"/>
      <c r="K53" s="33"/>
      <c r="L53" s="34">
        <v>1866037.72</v>
      </c>
      <c r="M53" s="33"/>
    </row>
    <row r="54" spans="1:13" ht="15.75" outlineLevel="3" x14ac:dyDescent="0.2">
      <c r="A54" s="30" t="s">
        <v>48</v>
      </c>
      <c r="B54" s="31"/>
      <c r="C54" s="34">
        <v>573502.11</v>
      </c>
      <c r="D54" s="33"/>
      <c r="E54" s="33"/>
      <c r="F54" s="33"/>
      <c r="G54" s="33"/>
      <c r="H54" s="33"/>
      <c r="I54" s="34">
        <v>355271.94</v>
      </c>
      <c r="J54" s="33"/>
      <c r="K54" s="33"/>
      <c r="L54" s="34">
        <v>218230.17</v>
      </c>
      <c r="M54" s="33"/>
    </row>
    <row r="55" spans="1:13" ht="15.75" outlineLevel="3" x14ac:dyDescent="0.2">
      <c r="A55" s="30" t="s">
        <v>57</v>
      </c>
      <c r="B55" s="31"/>
      <c r="C55" s="32">
        <v>4173784</v>
      </c>
      <c r="D55" s="33"/>
      <c r="E55" s="33"/>
      <c r="F55" s="33"/>
      <c r="G55" s="33"/>
      <c r="H55" s="33"/>
      <c r="I55" s="33"/>
      <c r="J55" s="33"/>
      <c r="K55" s="33"/>
      <c r="L55" s="32">
        <v>4173784</v>
      </c>
      <c r="M55" s="33"/>
    </row>
    <row r="56" spans="1:13" ht="15.75" outlineLevel="3" x14ac:dyDescent="0.2">
      <c r="A56" s="30" t="s">
        <v>58</v>
      </c>
      <c r="B56" s="31"/>
      <c r="C56" s="34">
        <v>1642018.16</v>
      </c>
      <c r="D56" s="33"/>
      <c r="E56" s="33"/>
      <c r="F56" s="33"/>
      <c r="G56" s="33"/>
      <c r="H56" s="33"/>
      <c r="I56" s="34">
        <v>857208.54</v>
      </c>
      <c r="J56" s="33"/>
      <c r="K56" s="33"/>
      <c r="L56" s="34">
        <v>784809.62</v>
      </c>
      <c r="M56" s="33"/>
    </row>
    <row r="57" spans="1:13" ht="15.75" outlineLevel="3" x14ac:dyDescent="0.2">
      <c r="A57" s="30" t="s">
        <v>21</v>
      </c>
      <c r="B57" s="31"/>
      <c r="C57" s="33"/>
      <c r="D57" s="33"/>
      <c r="E57" s="33"/>
      <c r="F57" s="36">
        <v>744574.9</v>
      </c>
      <c r="G57" s="33"/>
      <c r="H57" s="33"/>
      <c r="I57" s="32">
        <v>44200</v>
      </c>
      <c r="J57" s="33"/>
      <c r="K57" s="33"/>
      <c r="L57" s="36">
        <v>700374.9</v>
      </c>
      <c r="M57" s="33"/>
    </row>
    <row r="58" spans="1:13" ht="15.75" outlineLevel="3" x14ac:dyDescent="0.2">
      <c r="A58" s="30" t="s">
        <v>22</v>
      </c>
      <c r="B58" s="31"/>
      <c r="C58" s="33"/>
      <c r="D58" s="33"/>
      <c r="E58" s="33"/>
      <c r="F58" s="32">
        <v>1410000</v>
      </c>
      <c r="G58" s="33"/>
      <c r="H58" s="33"/>
      <c r="I58" s="33"/>
      <c r="J58" s="33"/>
      <c r="K58" s="33"/>
      <c r="L58" s="32">
        <v>1410000</v>
      </c>
      <c r="M58" s="33"/>
    </row>
    <row r="59" spans="1:13" ht="15.75" outlineLevel="3" x14ac:dyDescent="0.2">
      <c r="A59" s="30" t="s">
        <v>23</v>
      </c>
      <c r="B59" s="31"/>
      <c r="C59" s="33"/>
      <c r="D59" s="33"/>
      <c r="E59" s="33"/>
      <c r="F59" s="33"/>
      <c r="G59" s="32">
        <v>70000</v>
      </c>
      <c r="H59" s="33"/>
      <c r="I59" s="33"/>
      <c r="J59" s="33"/>
      <c r="K59" s="33"/>
      <c r="L59" s="33"/>
      <c r="M59" s="32">
        <v>70000</v>
      </c>
    </row>
    <row r="60" spans="1:13" ht="15.75" outlineLevel="3" x14ac:dyDescent="0.2">
      <c r="A60" s="30" t="s">
        <v>24</v>
      </c>
      <c r="B60" s="31"/>
      <c r="C60" s="33"/>
      <c r="D60" s="33"/>
      <c r="E60" s="33"/>
      <c r="F60" s="33"/>
      <c r="G60" s="34">
        <v>12470.18</v>
      </c>
      <c r="H60" s="33"/>
      <c r="I60" s="33"/>
      <c r="J60" s="33"/>
      <c r="K60" s="33"/>
      <c r="L60" s="33"/>
      <c r="M60" s="34">
        <v>12470.18</v>
      </c>
    </row>
    <row r="61" spans="1:13" ht="15.75" outlineLevel="3" x14ac:dyDescent="0.2">
      <c r="A61" s="30" t="s">
        <v>25</v>
      </c>
      <c r="B61" s="31"/>
      <c r="C61" s="33"/>
      <c r="D61" s="33"/>
      <c r="E61" s="33"/>
      <c r="F61" s="32">
        <v>235100</v>
      </c>
      <c r="G61" s="33"/>
      <c r="H61" s="33"/>
      <c r="I61" s="32">
        <v>14696</v>
      </c>
      <c r="J61" s="33"/>
      <c r="K61" s="33"/>
      <c r="L61" s="32">
        <v>220404</v>
      </c>
      <c r="M61" s="33"/>
    </row>
    <row r="62" spans="1:13" ht="29.25" customHeight="1" outlineLevel="2" x14ac:dyDescent="0.2">
      <c r="A62" s="17" t="s">
        <v>77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</row>
    <row r="63" spans="1:13" s="8" customFormat="1" ht="63" outlineLevel="2" x14ac:dyDescent="0.25">
      <c r="A63" s="26" t="s">
        <v>36</v>
      </c>
      <c r="B63" s="27"/>
      <c r="C63" s="35">
        <f>SUM(C64:C66)</f>
        <v>20848100</v>
      </c>
      <c r="D63" s="35"/>
      <c r="E63" s="35"/>
      <c r="F63" s="35"/>
      <c r="G63" s="35"/>
      <c r="H63" s="35"/>
      <c r="I63" s="35">
        <f t="shared" ref="I63:L63" si="6">SUM(I64:I66)</f>
        <v>6250910</v>
      </c>
      <c r="J63" s="35"/>
      <c r="K63" s="35"/>
      <c r="L63" s="35">
        <f t="shared" si="6"/>
        <v>14597190</v>
      </c>
      <c r="M63" s="35"/>
    </row>
    <row r="64" spans="1:13" ht="15.75" outlineLevel="3" x14ac:dyDescent="0.2">
      <c r="A64" s="30" t="s">
        <v>64</v>
      </c>
      <c r="B64" s="31"/>
      <c r="C64" s="32">
        <v>6825900</v>
      </c>
      <c r="D64" s="33"/>
      <c r="E64" s="33"/>
      <c r="F64" s="33"/>
      <c r="G64" s="33"/>
      <c r="H64" s="33"/>
      <c r="I64" s="32">
        <v>2288870</v>
      </c>
      <c r="J64" s="33"/>
      <c r="K64" s="33"/>
      <c r="L64" s="32">
        <v>4537030</v>
      </c>
      <c r="M64" s="33"/>
    </row>
    <row r="65" spans="1:13" ht="15.75" outlineLevel="3" x14ac:dyDescent="0.2">
      <c r="A65" s="30" t="s">
        <v>65</v>
      </c>
      <c r="B65" s="31"/>
      <c r="C65" s="32">
        <v>7022200</v>
      </c>
      <c r="D65" s="33"/>
      <c r="E65" s="33"/>
      <c r="F65" s="33"/>
      <c r="G65" s="33"/>
      <c r="H65" s="33"/>
      <c r="I65" s="32">
        <v>2355540</v>
      </c>
      <c r="J65" s="33"/>
      <c r="K65" s="33"/>
      <c r="L65" s="32">
        <v>4666660</v>
      </c>
      <c r="M65" s="33"/>
    </row>
    <row r="66" spans="1:13" ht="15.75" outlineLevel="3" x14ac:dyDescent="0.2">
      <c r="A66" s="30" t="s">
        <v>66</v>
      </c>
      <c r="B66" s="31"/>
      <c r="C66" s="32">
        <v>7000000</v>
      </c>
      <c r="D66" s="33"/>
      <c r="E66" s="33"/>
      <c r="F66" s="33"/>
      <c r="G66" s="33"/>
      <c r="H66" s="33"/>
      <c r="I66" s="32">
        <v>1606500</v>
      </c>
      <c r="J66" s="33"/>
      <c r="K66" s="33"/>
      <c r="L66" s="32">
        <v>5393500</v>
      </c>
      <c r="M66" s="33"/>
    </row>
    <row r="67" spans="1:13" s="8" customFormat="1" ht="15.75" outlineLevel="2" x14ac:dyDescent="0.25">
      <c r="A67" s="26" t="s">
        <v>10</v>
      </c>
      <c r="B67" s="27"/>
      <c r="C67" s="29"/>
      <c r="D67" s="29"/>
      <c r="E67" s="29"/>
      <c r="F67" s="28">
        <v>1828117.43</v>
      </c>
      <c r="G67" s="29"/>
      <c r="H67" s="29"/>
      <c r="I67" s="35">
        <v>33230</v>
      </c>
      <c r="J67" s="29"/>
      <c r="K67" s="29"/>
      <c r="L67" s="28">
        <v>1794887.43</v>
      </c>
      <c r="M67" s="29"/>
    </row>
    <row r="68" spans="1:13" ht="15.75" outlineLevel="3" x14ac:dyDescent="0.2">
      <c r="A68" s="30" t="s">
        <v>26</v>
      </c>
      <c r="B68" s="31"/>
      <c r="C68" s="33"/>
      <c r="D68" s="33"/>
      <c r="E68" s="33"/>
      <c r="F68" s="34">
        <v>1828117.43</v>
      </c>
      <c r="G68" s="33"/>
      <c r="H68" s="33"/>
      <c r="I68" s="32">
        <v>33230</v>
      </c>
      <c r="J68" s="33"/>
      <c r="K68" s="33"/>
      <c r="L68" s="34">
        <v>1794887.43</v>
      </c>
      <c r="M68" s="33"/>
    </row>
    <row r="69" spans="1:13" s="8" customFormat="1" ht="15.75" outlineLevel="2" x14ac:dyDescent="0.25">
      <c r="A69" s="26" t="s">
        <v>89</v>
      </c>
      <c r="B69" s="27"/>
      <c r="C69" s="29"/>
      <c r="D69" s="29"/>
      <c r="E69" s="29"/>
      <c r="F69" s="29"/>
      <c r="G69" s="35">
        <v>78300</v>
      </c>
      <c r="H69" s="29"/>
      <c r="I69" s="29"/>
      <c r="J69" s="29"/>
      <c r="K69" s="29"/>
      <c r="L69" s="29"/>
      <c r="M69" s="35">
        <v>78300</v>
      </c>
    </row>
    <row r="70" spans="1:13" ht="15.75" outlineLevel="3" x14ac:dyDescent="0.2">
      <c r="A70" s="30" t="s">
        <v>27</v>
      </c>
      <c r="B70" s="31"/>
      <c r="C70" s="33"/>
      <c r="D70" s="33"/>
      <c r="E70" s="33"/>
      <c r="F70" s="33"/>
      <c r="G70" s="32">
        <v>78300</v>
      </c>
      <c r="H70" s="33"/>
      <c r="I70" s="33"/>
      <c r="J70" s="33"/>
      <c r="K70" s="33"/>
      <c r="L70" s="33"/>
      <c r="M70" s="32">
        <v>78300</v>
      </c>
    </row>
    <row r="71" spans="1:13" s="8" customFormat="1" ht="15.75" outlineLevel="2" x14ac:dyDescent="0.25">
      <c r="A71" s="26" t="s">
        <v>15</v>
      </c>
      <c r="B71" s="27"/>
      <c r="C71" s="29"/>
      <c r="D71" s="29"/>
      <c r="E71" s="29"/>
      <c r="F71" s="28">
        <v>384889.75</v>
      </c>
      <c r="G71" s="29"/>
      <c r="H71" s="29"/>
      <c r="I71" s="29"/>
      <c r="J71" s="29"/>
      <c r="K71" s="29"/>
      <c r="L71" s="28">
        <v>384889.75</v>
      </c>
      <c r="M71" s="29"/>
    </row>
    <row r="72" spans="1:13" ht="15.75" outlineLevel="3" x14ac:dyDescent="0.2">
      <c r="A72" s="30" t="s">
        <v>28</v>
      </c>
      <c r="B72" s="31"/>
      <c r="C72" s="33"/>
      <c r="D72" s="33"/>
      <c r="E72" s="33"/>
      <c r="F72" s="34">
        <v>384889.75</v>
      </c>
      <c r="G72" s="33"/>
      <c r="H72" s="33"/>
      <c r="I72" s="33"/>
      <c r="J72" s="33"/>
      <c r="K72" s="33"/>
      <c r="L72" s="34">
        <v>384889.75</v>
      </c>
      <c r="M72" s="33"/>
    </row>
    <row r="73" spans="1:13" ht="30.75" customHeight="1" outlineLevel="2" x14ac:dyDescent="0.2">
      <c r="A73" s="17" t="s">
        <v>78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</row>
    <row r="74" spans="1:13" s="8" customFormat="1" ht="15.75" outlineLevel="2" x14ac:dyDescent="0.25">
      <c r="A74" s="26" t="s">
        <v>8</v>
      </c>
      <c r="B74" s="27"/>
      <c r="C74" s="35">
        <v>4487911</v>
      </c>
      <c r="D74" s="29"/>
      <c r="E74" s="29"/>
      <c r="F74" s="29"/>
      <c r="G74" s="29"/>
      <c r="H74" s="29"/>
      <c r="I74" s="35">
        <v>1277600</v>
      </c>
      <c r="J74" s="29"/>
      <c r="K74" s="29"/>
      <c r="L74" s="35">
        <v>3210311</v>
      </c>
      <c r="M74" s="29"/>
    </row>
    <row r="75" spans="1:13" ht="15.75" outlineLevel="3" x14ac:dyDescent="0.2">
      <c r="A75" s="30" t="s">
        <v>29</v>
      </c>
      <c r="B75" s="31"/>
      <c r="C75" s="32">
        <v>502882</v>
      </c>
      <c r="D75" s="33"/>
      <c r="E75" s="33"/>
      <c r="F75" s="33"/>
      <c r="G75" s="33"/>
      <c r="H75" s="33"/>
      <c r="I75" s="32">
        <v>182400</v>
      </c>
      <c r="J75" s="33"/>
      <c r="K75" s="33"/>
      <c r="L75" s="32">
        <v>320482</v>
      </c>
      <c r="M75" s="33"/>
    </row>
    <row r="76" spans="1:13" ht="15.75" outlineLevel="3" x14ac:dyDescent="0.2">
      <c r="A76" s="30" t="s">
        <v>30</v>
      </c>
      <c r="B76" s="31"/>
      <c r="C76" s="32">
        <v>985029</v>
      </c>
      <c r="D76" s="33"/>
      <c r="E76" s="33"/>
      <c r="F76" s="33"/>
      <c r="G76" s="33"/>
      <c r="H76" s="33"/>
      <c r="I76" s="32">
        <v>295200</v>
      </c>
      <c r="J76" s="33"/>
      <c r="K76" s="33"/>
      <c r="L76" s="32">
        <v>689829</v>
      </c>
      <c r="M76" s="33"/>
    </row>
    <row r="77" spans="1:13" ht="15.75" outlineLevel="3" x14ac:dyDescent="0.2">
      <c r="A77" s="30" t="s">
        <v>31</v>
      </c>
      <c r="B77" s="31"/>
      <c r="C77" s="32">
        <v>3000000</v>
      </c>
      <c r="D77" s="33"/>
      <c r="E77" s="33"/>
      <c r="F77" s="33"/>
      <c r="G77" s="33"/>
      <c r="H77" s="33"/>
      <c r="I77" s="32">
        <v>800000</v>
      </c>
      <c r="J77" s="33"/>
      <c r="K77" s="33"/>
      <c r="L77" s="32">
        <v>2200000</v>
      </c>
      <c r="M77" s="33"/>
    </row>
    <row r="78" spans="1:13" s="8" customFormat="1" ht="15.75" outlineLevel="2" x14ac:dyDescent="0.25">
      <c r="A78" s="26" t="s">
        <v>32</v>
      </c>
      <c r="B78" s="27"/>
      <c r="C78" s="29"/>
      <c r="D78" s="29"/>
      <c r="E78" s="29"/>
      <c r="F78" s="35">
        <v>1200000</v>
      </c>
      <c r="G78" s="29"/>
      <c r="H78" s="29"/>
      <c r="I78" s="35">
        <v>160000</v>
      </c>
      <c r="J78" s="29"/>
      <c r="K78" s="29"/>
      <c r="L78" s="35">
        <v>1040000</v>
      </c>
      <c r="M78" s="29"/>
    </row>
    <row r="79" spans="1:13" ht="31.5" outlineLevel="3" x14ac:dyDescent="0.2">
      <c r="A79" s="30" t="s">
        <v>33</v>
      </c>
      <c r="B79" s="31"/>
      <c r="C79" s="33"/>
      <c r="D79" s="33"/>
      <c r="E79" s="33"/>
      <c r="F79" s="32">
        <v>1200000</v>
      </c>
      <c r="G79" s="33"/>
      <c r="H79" s="33"/>
      <c r="I79" s="32">
        <v>160000</v>
      </c>
      <c r="J79" s="33"/>
      <c r="K79" s="33"/>
      <c r="L79" s="32">
        <v>1040000</v>
      </c>
      <c r="M79" s="33"/>
    </row>
    <row r="80" spans="1:13" s="8" customFormat="1" ht="15.75" outlineLevel="2" x14ac:dyDescent="0.25">
      <c r="A80" s="26" t="s">
        <v>10</v>
      </c>
      <c r="B80" s="27"/>
      <c r="C80" s="35">
        <v>5130258</v>
      </c>
      <c r="D80" s="29"/>
      <c r="E80" s="29"/>
      <c r="F80" s="29"/>
      <c r="G80" s="29"/>
      <c r="H80" s="29"/>
      <c r="I80" s="35">
        <v>2441240</v>
      </c>
      <c r="J80" s="29"/>
      <c r="K80" s="29"/>
      <c r="L80" s="35">
        <v>2689018</v>
      </c>
      <c r="M80" s="29"/>
    </row>
    <row r="81" spans="1:13" ht="15.75" outlineLevel="3" x14ac:dyDescent="0.2">
      <c r="A81" s="30" t="s">
        <v>34</v>
      </c>
      <c r="B81" s="31"/>
      <c r="C81" s="32">
        <v>567000</v>
      </c>
      <c r="D81" s="33"/>
      <c r="E81" s="33"/>
      <c r="F81" s="33"/>
      <c r="G81" s="33"/>
      <c r="H81" s="33"/>
      <c r="I81" s="32">
        <v>200000</v>
      </c>
      <c r="J81" s="33"/>
      <c r="K81" s="33"/>
      <c r="L81" s="32">
        <v>367000</v>
      </c>
      <c r="M81" s="33"/>
    </row>
    <row r="82" spans="1:13" ht="15.75" outlineLevel="3" x14ac:dyDescent="0.2">
      <c r="A82" s="30" t="s">
        <v>24</v>
      </c>
      <c r="B82" s="31"/>
      <c r="C82" s="32">
        <v>1895503</v>
      </c>
      <c r="D82" s="33"/>
      <c r="E82" s="33"/>
      <c r="F82" s="33"/>
      <c r="G82" s="33"/>
      <c r="H82" s="33"/>
      <c r="I82" s="32">
        <v>947800</v>
      </c>
      <c r="J82" s="33"/>
      <c r="K82" s="33"/>
      <c r="L82" s="32">
        <v>947703</v>
      </c>
      <c r="M82" s="33"/>
    </row>
    <row r="83" spans="1:13" ht="15.75" outlineLevel="3" x14ac:dyDescent="0.2">
      <c r="A83" s="30" t="s">
        <v>35</v>
      </c>
      <c r="B83" s="31"/>
      <c r="C83" s="32">
        <v>2667755</v>
      </c>
      <c r="D83" s="33"/>
      <c r="E83" s="33"/>
      <c r="F83" s="33"/>
      <c r="G83" s="33"/>
      <c r="H83" s="33"/>
      <c r="I83" s="32">
        <v>1293440</v>
      </c>
      <c r="J83" s="33"/>
      <c r="K83" s="33"/>
      <c r="L83" s="32">
        <v>1374315</v>
      </c>
      <c r="M83" s="33"/>
    </row>
    <row r="84" spans="1:13" s="8" customFormat="1" ht="63" outlineLevel="2" x14ac:dyDescent="0.25">
      <c r="A84" s="26" t="s">
        <v>36</v>
      </c>
      <c r="B84" s="27"/>
      <c r="C84" s="35">
        <v>542340</v>
      </c>
      <c r="D84" s="29"/>
      <c r="E84" s="29"/>
      <c r="F84" s="29"/>
      <c r="G84" s="29"/>
      <c r="H84" s="29"/>
      <c r="I84" s="35">
        <v>140000</v>
      </c>
      <c r="J84" s="29"/>
      <c r="K84" s="29"/>
      <c r="L84" s="35">
        <v>402340</v>
      </c>
      <c r="M84" s="29"/>
    </row>
    <row r="85" spans="1:13" ht="15.75" outlineLevel="3" x14ac:dyDescent="0.2">
      <c r="A85" s="30" t="s">
        <v>37</v>
      </c>
      <c r="B85" s="31"/>
      <c r="C85" s="32">
        <v>542340</v>
      </c>
      <c r="D85" s="33"/>
      <c r="E85" s="33"/>
      <c r="F85" s="33"/>
      <c r="G85" s="33"/>
      <c r="H85" s="33"/>
      <c r="I85" s="32">
        <v>140000</v>
      </c>
      <c r="J85" s="33"/>
      <c r="K85" s="33"/>
      <c r="L85" s="32">
        <v>402340</v>
      </c>
      <c r="M85" s="33"/>
    </row>
    <row r="86" spans="1:13" s="8" customFormat="1" ht="47.25" outlineLevel="2" x14ac:dyDescent="0.25">
      <c r="A86" s="26" t="s">
        <v>38</v>
      </c>
      <c r="B86" s="27"/>
      <c r="C86" s="29"/>
      <c r="D86" s="29"/>
      <c r="E86" s="29"/>
      <c r="F86" s="35">
        <v>574522</v>
      </c>
      <c r="G86" s="29"/>
      <c r="H86" s="29"/>
      <c r="I86" s="35">
        <v>125671</v>
      </c>
      <c r="J86" s="29"/>
      <c r="K86" s="29"/>
      <c r="L86" s="35">
        <v>448851</v>
      </c>
      <c r="M86" s="29"/>
    </row>
    <row r="87" spans="1:13" ht="15.75" outlineLevel="3" x14ac:dyDescent="0.2">
      <c r="A87" s="30" t="s">
        <v>39</v>
      </c>
      <c r="B87" s="31"/>
      <c r="C87" s="33"/>
      <c r="D87" s="33"/>
      <c r="E87" s="33"/>
      <c r="F87" s="32">
        <v>574522</v>
      </c>
      <c r="G87" s="33"/>
      <c r="H87" s="33"/>
      <c r="I87" s="32">
        <v>125671</v>
      </c>
      <c r="J87" s="33"/>
      <c r="K87" s="33"/>
      <c r="L87" s="32">
        <v>448851</v>
      </c>
      <c r="M87" s="33"/>
    </row>
    <row r="88" spans="1:13" s="7" customFormat="1" ht="24.75" customHeight="1" outlineLevel="2" x14ac:dyDescent="0.2">
      <c r="A88" s="17" t="s">
        <v>79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9" customFormat="1" ht="27.75" customHeight="1" x14ac:dyDescent="0.2">
      <c r="A89" s="37" t="s">
        <v>80</v>
      </c>
      <c r="B89" s="38">
        <f>SUM(B90:B96)</f>
        <v>6955603.9800000004</v>
      </c>
      <c r="C89" s="39"/>
      <c r="D89" s="40"/>
      <c r="E89" s="41">
        <f>SUM(E90:E96)</f>
        <v>3526000</v>
      </c>
      <c r="F89" s="41"/>
      <c r="G89" s="41"/>
      <c r="H89" s="41">
        <f>SUM(H90:H96)</f>
        <v>6698034.7800000003</v>
      </c>
      <c r="I89" s="42"/>
      <c r="J89" s="42"/>
      <c r="K89" s="43">
        <f t="shared" ref="K89:K96" si="7">B89+E89-H89</f>
        <v>3783569.2</v>
      </c>
      <c r="L89" s="39"/>
      <c r="M89" s="40"/>
    </row>
    <row r="90" spans="1:13" s="9" customFormat="1" ht="15.75" x14ac:dyDescent="0.2">
      <c r="A90" s="44" t="s">
        <v>81</v>
      </c>
      <c r="B90" s="45">
        <v>45135.68</v>
      </c>
      <c r="C90" s="39"/>
      <c r="D90" s="40"/>
      <c r="E90" s="46">
        <f>10000+10000</f>
        <v>20000</v>
      </c>
      <c r="F90" s="42"/>
      <c r="G90" s="47"/>
      <c r="H90" s="46">
        <v>44858.18</v>
      </c>
      <c r="I90" s="42"/>
      <c r="J90" s="42"/>
      <c r="K90" s="48">
        <f t="shared" si="7"/>
        <v>20277.5</v>
      </c>
      <c r="L90" s="49"/>
      <c r="M90" s="40"/>
    </row>
    <row r="91" spans="1:13" s="9" customFormat="1" ht="15.75" x14ac:dyDescent="0.2">
      <c r="A91" s="44" t="s">
        <v>82</v>
      </c>
      <c r="B91" s="45">
        <v>174397</v>
      </c>
      <c r="C91" s="39"/>
      <c r="D91" s="40"/>
      <c r="E91" s="46">
        <v>60000</v>
      </c>
      <c r="F91" s="42"/>
      <c r="G91" s="47"/>
      <c r="H91" s="46">
        <v>166486</v>
      </c>
      <c r="I91" s="42"/>
      <c r="J91" s="42"/>
      <c r="K91" s="48">
        <f t="shared" si="7"/>
        <v>67911</v>
      </c>
      <c r="L91" s="39"/>
      <c r="M91" s="40"/>
    </row>
    <row r="92" spans="1:13" s="9" customFormat="1" ht="15.75" x14ac:dyDescent="0.2">
      <c r="A92" s="44" t="s">
        <v>83</v>
      </c>
      <c r="B92" s="45">
        <v>2343892.66</v>
      </c>
      <c r="C92" s="39"/>
      <c r="D92" s="40"/>
      <c r="E92" s="46">
        <v>916000</v>
      </c>
      <c r="F92" s="42"/>
      <c r="G92" s="47"/>
      <c r="H92" s="46">
        <v>2088414.64</v>
      </c>
      <c r="I92" s="42"/>
      <c r="J92" s="42"/>
      <c r="K92" s="48">
        <f t="shared" si="7"/>
        <v>1171478.0200000003</v>
      </c>
      <c r="L92" s="39"/>
      <c r="M92" s="40"/>
    </row>
    <row r="93" spans="1:13" s="9" customFormat="1" ht="15.75" x14ac:dyDescent="0.2">
      <c r="A93" s="44" t="s">
        <v>84</v>
      </c>
      <c r="B93" s="45">
        <v>1477290.79</v>
      </c>
      <c r="C93" s="39"/>
      <c r="D93" s="40"/>
      <c r="E93" s="46">
        <v>665000</v>
      </c>
      <c r="F93" s="42"/>
      <c r="G93" s="47"/>
      <c r="H93" s="46">
        <v>1416848.51</v>
      </c>
      <c r="I93" s="42"/>
      <c r="J93" s="42"/>
      <c r="K93" s="48">
        <f t="shared" si="7"/>
        <v>725442.28</v>
      </c>
      <c r="L93" s="39"/>
      <c r="M93" s="40"/>
    </row>
    <row r="94" spans="1:13" s="9" customFormat="1" ht="15.75" x14ac:dyDescent="0.2">
      <c r="A94" s="44" t="s">
        <v>85</v>
      </c>
      <c r="B94" s="45">
        <v>651323.47</v>
      </c>
      <c r="C94" s="39"/>
      <c r="D94" s="40"/>
      <c r="E94" s="46">
        <v>190000</v>
      </c>
      <c r="F94" s="42"/>
      <c r="G94" s="47"/>
      <c r="H94" s="46">
        <v>620356.24</v>
      </c>
      <c r="I94" s="42"/>
      <c r="J94" s="42"/>
      <c r="K94" s="48">
        <f t="shared" si="7"/>
        <v>220967.22999999998</v>
      </c>
      <c r="L94" s="39"/>
      <c r="M94" s="40"/>
    </row>
    <row r="95" spans="1:13" s="9" customFormat="1" ht="15.75" x14ac:dyDescent="0.2">
      <c r="A95" s="44" t="s">
        <v>86</v>
      </c>
      <c r="B95" s="45">
        <v>1065071.3799999999</v>
      </c>
      <c r="C95" s="39"/>
      <c r="D95" s="40"/>
      <c r="E95" s="46">
        <v>1025000</v>
      </c>
      <c r="F95" s="42"/>
      <c r="G95" s="47"/>
      <c r="H95" s="46">
        <v>1218829.21</v>
      </c>
      <c r="I95" s="42"/>
      <c r="J95" s="42"/>
      <c r="K95" s="48">
        <f t="shared" si="7"/>
        <v>871242.16999999993</v>
      </c>
      <c r="L95" s="39"/>
      <c r="M95" s="40"/>
    </row>
    <row r="96" spans="1:13" s="9" customFormat="1" ht="15.75" x14ac:dyDescent="0.2">
      <c r="A96" s="44" t="s">
        <v>87</v>
      </c>
      <c r="B96" s="45">
        <v>1198493</v>
      </c>
      <c r="C96" s="39"/>
      <c r="D96" s="40"/>
      <c r="E96" s="46">
        <v>650000</v>
      </c>
      <c r="F96" s="42"/>
      <c r="G96" s="47"/>
      <c r="H96" s="46">
        <v>1142242</v>
      </c>
      <c r="I96" s="42"/>
      <c r="J96" s="42"/>
      <c r="K96" s="48">
        <f t="shared" si="7"/>
        <v>706251</v>
      </c>
      <c r="L96" s="39"/>
      <c r="M96" s="40"/>
    </row>
    <row r="97" spans="1:13" s="6" customFormat="1" ht="36.75" customHeight="1" x14ac:dyDescent="0.2">
      <c r="A97" s="20" t="s">
        <v>67</v>
      </c>
      <c r="B97" s="22">
        <v>1330000</v>
      </c>
      <c r="C97" s="50"/>
      <c r="D97" s="50"/>
      <c r="E97" s="50"/>
      <c r="F97" s="50"/>
      <c r="G97" s="50"/>
      <c r="H97" s="22">
        <v>610000</v>
      </c>
      <c r="I97" s="50"/>
      <c r="J97" s="50"/>
      <c r="K97" s="22">
        <v>720000</v>
      </c>
      <c r="L97" s="50"/>
      <c r="M97" s="50"/>
    </row>
    <row r="98" spans="1:13" s="8" customFormat="1" ht="15.75" outlineLevel="2" x14ac:dyDescent="0.25">
      <c r="A98" s="26" t="s">
        <v>88</v>
      </c>
      <c r="B98" s="35">
        <v>1200000</v>
      </c>
      <c r="C98" s="29"/>
      <c r="D98" s="29"/>
      <c r="E98" s="29"/>
      <c r="F98" s="29"/>
      <c r="G98" s="29"/>
      <c r="H98" s="35">
        <v>480000</v>
      </c>
      <c r="I98" s="29"/>
      <c r="J98" s="29"/>
      <c r="K98" s="35">
        <v>720000</v>
      </c>
      <c r="L98" s="29"/>
      <c r="M98" s="29"/>
    </row>
    <row r="99" spans="1:13" ht="15.75" outlineLevel="3" x14ac:dyDescent="0.2">
      <c r="A99" s="30" t="s">
        <v>68</v>
      </c>
      <c r="B99" s="32">
        <v>1200000</v>
      </c>
      <c r="C99" s="33"/>
      <c r="D99" s="33"/>
      <c r="E99" s="33"/>
      <c r="F99" s="33"/>
      <c r="G99" s="33"/>
      <c r="H99" s="32">
        <v>480000</v>
      </c>
      <c r="I99" s="33"/>
      <c r="J99" s="33"/>
      <c r="K99" s="32">
        <v>720000</v>
      </c>
      <c r="L99" s="33"/>
      <c r="M99" s="33"/>
    </row>
    <row r="100" spans="1:13" s="8" customFormat="1" ht="15.75" outlineLevel="2" x14ac:dyDescent="0.25">
      <c r="A100" s="26" t="s">
        <v>32</v>
      </c>
      <c r="B100" s="35">
        <v>130000</v>
      </c>
      <c r="C100" s="29"/>
      <c r="D100" s="29"/>
      <c r="E100" s="29"/>
      <c r="F100" s="29"/>
      <c r="G100" s="29"/>
      <c r="H100" s="35">
        <v>130000</v>
      </c>
      <c r="I100" s="29"/>
      <c r="J100" s="29"/>
      <c r="K100" s="29"/>
      <c r="L100" s="29"/>
      <c r="M100" s="29"/>
    </row>
    <row r="101" spans="1:13" ht="15.75" outlineLevel="3" x14ac:dyDescent="0.2">
      <c r="A101" s="30" t="s">
        <v>69</v>
      </c>
      <c r="B101" s="32">
        <v>130000</v>
      </c>
      <c r="C101" s="33"/>
      <c r="D101" s="33"/>
      <c r="E101" s="33"/>
      <c r="F101" s="33"/>
      <c r="G101" s="33"/>
      <c r="H101" s="32">
        <v>130000</v>
      </c>
      <c r="I101" s="33"/>
      <c r="J101" s="33"/>
      <c r="K101" s="33"/>
      <c r="L101" s="33"/>
      <c r="M101" s="33"/>
    </row>
    <row r="102" spans="1:13" s="6" customFormat="1" ht="24.75" customHeight="1" x14ac:dyDescent="0.2">
      <c r="A102" s="51" t="s">
        <v>1</v>
      </c>
      <c r="B102" s="22">
        <f>1330000+B89</f>
        <v>8285603.9800000004</v>
      </c>
      <c r="C102" s="52">
        <v>344098785.22000003</v>
      </c>
      <c r="D102" s="50"/>
      <c r="E102" s="53">
        <f>E89</f>
        <v>3526000</v>
      </c>
      <c r="F102" s="52">
        <v>115842931.59</v>
      </c>
      <c r="G102" s="52">
        <v>533610.18000000005</v>
      </c>
      <c r="H102" s="22">
        <f>H97+H89</f>
        <v>7308034.7800000003</v>
      </c>
      <c r="I102" s="52">
        <v>104805565.29000001</v>
      </c>
      <c r="J102" s="50"/>
      <c r="K102" s="22">
        <f>K97+K89</f>
        <v>4503569.2</v>
      </c>
      <c r="L102" s="52">
        <v>355136151.51999998</v>
      </c>
      <c r="M102" s="52">
        <v>533610.18000000005</v>
      </c>
    </row>
    <row r="103" spans="1:13" ht="12.75" x14ac:dyDescent="0.2"/>
    <row r="104" spans="1:13" ht="12.75" x14ac:dyDescent="0.2"/>
    <row r="105" spans="1:13" ht="12.75" x14ac:dyDescent="0.2"/>
  </sheetData>
  <mergeCells count="13">
    <mergeCell ref="A62:M62"/>
    <mergeCell ref="A73:M73"/>
    <mergeCell ref="A88:M88"/>
    <mergeCell ref="A5:A6"/>
    <mergeCell ref="B5:D5"/>
    <mergeCell ref="E5:G5"/>
    <mergeCell ref="H5:J5"/>
    <mergeCell ref="K5:M5"/>
    <mergeCell ref="K1:M1"/>
    <mergeCell ref="A2:L2"/>
    <mergeCell ref="A3:L3"/>
    <mergeCell ref="A4:L4"/>
    <mergeCell ref="A8:M8"/>
  </mergeCells>
  <pageMargins left="0.39370078740157483" right="0.39370078740157483" top="0.39370078740157483" bottom="0.39370078740157483" header="0" footer="0"/>
  <pageSetup paperSize="9" scale="6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TDSheet</vt:lpstr>
      <vt:lpstr>TDSheet!Заголовки_для_печати</vt:lpstr>
      <vt:lpstr>TDSheet!Область_печати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Балан Наталья</cp:lastModifiedBy>
  <cp:lastPrinted>2020-01-22T12:09:40Z</cp:lastPrinted>
  <dcterms:modified xsi:type="dcterms:W3CDTF">2020-01-22T12:09:44Z</dcterms:modified>
</cp:coreProperties>
</file>